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Schießen\Obmann\Obmann_2023\UHR\Ergebnisliste\"/>
    </mc:Choice>
  </mc:AlternateContent>
  <xr:revisionPtr revIDLastSave="0" documentId="13_ncr:1_{1225B16C-4D5B-439A-A67B-F180B1A64B91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Ergebnisliste" sheetId="2017" r:id="rId1"/>
  </sheets>
  <externalReferences>
    <externalReference r:id="rId2"/>
  </externalReferences>
  <definedNames>
    <definedName name="_xlnm._FilterDatabase" localSheetId="0" hidden="1">Ergebnisliste!$E$31:$G$91</definedName>
    <definedName name="_xlnm.Print_Titles" localSheetId="0">Ergebnisliste!$31:$31</definedName>
    <definedName name="Excel_BuiltIn__FilterDatabase_1_1">Ergebnisliste!$D$31:$P$45</definedName>
    <definedName name="Excel_BuiltIn__FilterDatabase_1_1_1">Ergebnisliste!$C$31:$P$45</definedName>
    <definedName name="Excel_BuiltIn__FilterDatabase_1_1_1_1">Ergebnisliste!$C$31:$O$45</definedName>
    <definedName name="Excel_BuiltIn__FilterDatabase_1_2">Ergebnisliste!$D$31:$P$45</definedName>
    <definedName name="Vereine">[1]Vereine!$A$2:$A$22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2017" l="1"/>
  <c r="P34" i="2017"/>
  <c r="P35" i="2017"/>
  <c r="P36" i="2017"/>
  <c r="P37" i="2017"/>
  <c r="P38" i="2017"/>
  <c r="P39" i="2017"/>
  <c r="P40" i="2017"/>
  <c r="P41" i="2017"/>
  <c r="P42" i="2017"/>
  <c r="P43" i="2017"/>
  <c r="P44" i="2017"/>
  <c r="P45" i="2017"/>
  <c r="P46" i="2017"/>
  <c r="P47" i="2017"/>
  <c r="P48" i="2017"/>
  <c r="P49" i="2017"/>
  <c r="P50" i="2017"/>
  <c r="P51" i="2017"/>
  <c r="P52" i="2017"/>
  <c r="P53" i="2017"/>
  <c r="P54" i="2017"/>
  <c r="P55" i="2017"/>
  <c r="P56" i="2017"/>
  <c r="P57" i="2017"/>
  <c r="P58" i="2017"/>
  <c r="P59" i="2017"/>
  <c r="P60" i="2017"/>
  <c r="P61" i="2017"/>
  <c r="P62" i="2017"/>
  <c r="P63" i="2017"/>
  <c r="P64" i="2017"/>
  <c r="P65" i="2017"/>
  <c r="P66" i="2017"/>
  <c r="P67" i="2017"/>
  <c r="P68" i="2017"/>
  <c r="P69" i="2017"/>
  <c r="P70" i="2017"/>
  <c r="P71" i="2017"/>
  <c r="P72" i="2017"/>
  <c r="P73" i="2017"/>
  <c r="P74" i="2017"/>
  <c r="P75" i="2017"/>
  <c r="P76" i="2017"/>
  <c r="P77" i="2017"/>
  <c r="P78" i="2017"/>
  <c r="P79" i="2017"/>
  <c r="P80" i="2017"/>
  <c r="P81" i="2017"/>
  <c r="P82" i="2017"/>
  <c r="P83" i="2017"/>
  <c r="P84" i="2017"/>
  <c r="P85" i="2017"/>
  <c r="P86" i="2017"/>
  <c r="P87" i="2017"/>
  <c r="P88" i="2017"/>
  <c r="P89" i="2017"/>
  <c r="P90" i="2017"/>
  <c r="P91" i="2017"/>
  <c r="P32" i="2017"/>
  <c r="P17" i="2017" l="1"/>
  <c r="P18" i="2017"/>
  <c r="P19" i="2017"/>
  <c r="P20" i="2017"/>
  <c r="P21" i="2017"/>
  <c r="P22" i="2017"/>
  <c r="P23" i="2017"/>
  <c r="P24" i="2017"/>
  <c r="P25" i="2017"/>
  <c r="P26" i="2017"/>
  <c r="P27" i="2017"/>
  <c r="P28" i="2017"/>
  <c r="P16" i="2017"/>
  <c r="N78" i="2017"/>
  <c r="O78" i="2017" s="1"/>
  <c r="N89" i="2017"/>
  <c r="O89" i="2017" s="1"/>
  <c r="N91" i="2017"/>
  <c r="O91" i="2017" s="1"/>
  <c r="N74" i="2017"/>
  <c r="O74" i="2017" s="1"/>
  <c r="N88" i="2017"/>
  <c r="O88" i="2017" s="1"/>
  <c r="N49" i="2017"/>
  <c r="O49" i="2017" s="1"/>
  <c r="N44" i="2017"/>
  <c r="O44" i="2017" s="1"/>
  <c r="N52" i="2017"/>
  <c r="O52" i="2017" s="1"/>
  <c r="N80" i="2017"/>
  <c r="O80" i="2017" s="1"/>
  <c r="N42" i="2017"/>
  <c r="O42" i="2017" s="1"/>
  <c r="N76" i="2017"/>
  <c r="O76" i="2017" s="1"/>
  <c r="N50" i="2017"/>
  <c r="O50" i="2017" s="1"/>
  <c r="V91" i="2017"/>
  <c r="X91" i="2017"/>
  <c r="V90" i="2017"/>
  <c r="X90" i="2017"/>
  <c r="V89" i="2017"/>
  <c r="X89" i="2017"/>
  <c r="V88" i="2017"/>
  <c r="X88" i="2017"/>
  <c r="V87" i="2017"/>
  <c r="X87" i="2017"/>
  <c r="N28" i="2017"/>
  <c r="O28" i="2017" s="1"/>
  <c r="N71" i="2017"/>
  <c r="O71" i="2017" s="1"/>
  <c r="N54" i="2017"/>
  <c r="O54" i="2017" s="1"/>
  <c r="V86" i="2017"/>
  <c r="X86" i="2017"/>
  <c r="N38" i="2017"/>
  <c r="O38" i="2017" s="1"/>
  <c r="V85" i="2017"/>
  <c r="X85" i="2017"/>
  <c r="V56" i="2017"/>
  <c r="X56" i="2017"/>
  <c r="V55" i="2017"/>
  <c r="X55" i="2017"/>
  <c r="V71" i="2017"/>
  <c r="X71" i="2017"/>
  <c r="V84" i="2017"/>
  <c r="X84" i="2017"/>
  <c r="N33" i="2017"/>
  <c r="O33" i="2017" s="1"/>
  <c r="V83" i="2017"/>
  <c r="X83" i="2017"/>
  <c r="N87" i="2017"/>
  <c r="O87" i="2017" s="1"/>
  <c r="W82" i="2017"/>
  <c r="V82" i="2017"/>
  <c r="X82" i="2017"/>
  <c r="N55" i="2017"/>
  <c r="O55" i="2017" s="1"/>
  <c r="N77" i="2017"/>
  <c r="O77" i="2017" s="1"/>
  <c r="N64" i="2017"/>
  <c r="O64" i="2017" s="1"/>
  <c r="N58" i="2017"/>
  <c r="O58" i="2017" s="1"/>
  <c r="N40" i="2017"/>
  <c r="O40" i="2017" s="1"/>
  <c r="N36" i="2017"/>
  <c r="O36" i="2017" s="1"/>
  <c r="V81" i="2017"/>
  <c r="W81" i="2017"/>
  <c r="X81" i="2017"/>
  <c r="V73" i="2017"/>
  <c r="W73" i="2017"/>
  <c r="X73" i="2017"/>
  <c r="V74" i="2017"/>
  <c r="W74" i="2017"/>
  <c r="X74" i="2017"/>
  <c r="V75" i="2017"/>
  <c r="W75" i="2017"/>
  <c r="X75" i="2017"/>
  <c r="V76" i="2017"/>
  <c r="W76" i="2017"/>
  <c r="X76" i="2017"/>
  <c r="V77" i="2017"/>
  <c r="W77" i="2017"/>
  <c r="X77" i="2017"/>
  <c r="V78" i="2017"/>
  <c r="W78" i="2017"/>
  <c r="X78" i="2017"/>
  <c r="V79" i="2017"/>
  <c r="W79" i="2017"/>
  <c r="X79" i="2017"/>
  <c r="V80" i="2017"/>
  <c r="W80" i="2017"/>
  <c r="X80" i="2017"/>
  <c r="N85" i="2017" l="1"/>
  <c r="O85" i="2017" s="1"/>
  <c r="N90" i="2017"/>
  <c r="O90" i="2017" s="1"/>
  <c r="N65" i="2017"/>
  <c r="O65" i="2017" s="1"/>
  <c r="N34" i="2017"/>
  <c r="O34" i="2017" s="1"/>
  <c r="N84" i="2017"/>
  <c r="O84" i="2017" s="1"/>
  <c r="N56" i="2017"/>
  <c r="O56" i="2017" s="1"/>
  <c r="N43" i="2017"/>
  <c r="O43" i="2017" s="1"/>
  <c r="N27" i="2017"/>
  <c r="O27" i="2017" s="1"/>
  <c r="W70" i="2017"/>
  <c r="W72" i="2017"/>
  <c r="V70" i="2017"/>
  <c r="V72" i="2017"/>
  <c r="V64" i="2017"/>
  <c r="V65" i="2017"/>
  <c r="V66" i="2017"/>
  <c r="V67" i="2017"/>
  <c r="V68" i="2017"/>
  <c r="V69" i="2017"/>
  <c r="X72" i="2017"/>
  <c r="X70" i="2017"/>
  <c r="N45" i="2017"/>
  <c r="O45" i="2017" s="1"/>
  <c r="N48" i="2017"/>
  <c r="O48" i="2017" s="1"/>
  <c r="N61" i="2017"/>
  <c r="O61" i="2017" s="1"/>
  <c r="W32" i="2017" l="1"/>
  <c r="W33" i="2017"/>
  <c r="W34" i="2017"/>
  <c r="W35" i="2017"/>
  <c r="W36" i="2017"/>
  <c r="W37" i="2017"/>
  <c r="W38" i="2017"/>
  <c r="W39" i="2017"/>
  <c r="W40" i="2017"/>
  <c r="W41" i="2017"/>
  <c r="W42" i="2017"/>
  <c r="W43" i="2017"/>
  <c r="W44" i="2017"/>
  <c r="W45" i="2017"/>
  <c r="W46" i="2017"/>
  <c r="W47" i="2017"/>
  <c r="W48" i="2017"/>
  <c r="W49" i="2017"/>
  <c r="W50" i="2017"/>
  <c r="W51" i="2017"/>
  <c r="W52" i="2017"/>
  <c r="W53" i="2017"/>
  <c r="W54" i="2017"/>
  <c r="W57" i="2017"/>
  <c r="W58" i="2017"/>
  <c r="W59" i="2017"/>
  <c r="W60" i="2017"/>
  <c r="W61" i="2017"/>
  <c r="W62" i="2017"/>
  <c r="W63" i="2017"/>
  <c r="W64" i="2017"/>
  <c r="W65" i="2017"/>
  <c r="W66" i="2017"/>
  <c r="W67" i="2017"/>
  <c r="W68" i="2017"/>
  <c r="W69" i="2017"/>
  <c r="X32" i="2017"/>
  <c r="X33" i="2017"/>
  <c r="X34" i="2017"/>
  <c r="X35" i="2017"/>
  <c r="X36" i="2017"/>
  <c r="X37" i="2017"/>
  <c r="X38" i="2017"/>
  <c r="X39" i="2017"/>
  <c r="X40" i="2017"/>
  <c r="X41" i="2017"/>
  <c r="X42" i="2017"/>
  <c r="X43" i="2017"/>
  <c r="X44" i="2017"/>
  <c r="X45" i="2017"/>
  <c r="X46" i="2017"/>
  <c r="X47" i="2017"/>
  <c r="X48" i="2017"/>
  <c r="X49" i="2017"/>
  <c r="X50" i="2017"/>
  <c r="X51" i="2017"/>
  <c r="X52" i="2017"/>
  <c r="X53" i="2017"/>
  <c r="X54" i="2017"/>
  <c r="X57" i="2017"/>
  <c r="X58" i="2017"/>
  <c r="X59" i="2017"/>
  <c r="X60" i="2017"/>
  <c r="X61" i="2017"/>
  <c r="X62" i="2017"/>
  <c r="X63" i="2017"/>
  <c r="X64" i="2017"/>
  <c r="X65" i="2017"/>
  <c r="X66" i="2017"/>
  <c r="X67" i="2017"/>
  <c r="X68" i="2017"/>
  <c r="X69" i="2017"/>
  <c r="N25" i="2017" l="1"/>
  <c r="O25" i="2017" s="1"/>
  <c r="N46" i="2017" l="1"/>
  <c r="O46" i="2017" s="1"/>
  <c r="N67" i="2017"/>
  <c r="O67" i="2017" s="1"/>
  <c r="N63" i="2017"/>
  <c r="O63" i="2017" s="1"/>
  <c r="N75" i="2017"/>
  <c r="O75" i="2017" s="1"/>
  <c r="N82" i="2017"/>
  <c r="O82" i="2017" s="1"/>
  <c r="N79" i="2017"/>
  <c r="O79" i="2017" s="1"/>
  <c r="N81" i="2017"/>
  <c r="O81" i="2017" s="1"/>
  <c r="N51" i="2017"/>
  <c r="O51" i="2017" s="1"/>
  <c r="V63" i="2017"/>
  <c r="V62" i="2017"/>
  <c r="N39" i="2017"/>
  <c r="O39" i="2017" s="1"/>
  <c r="N72" i="2017"/>
  <c r="O72" i="2017" s="1"/>
  <c r="N69" i="2017"/>
  <c r="O69" i="2017" s="1"/>
  <c r="V61" i="2017"/>
  <c r="N59" i="2017"/>
  <c r="O59" i="2017" s="1"/>
  <c r="V60" i="2017"/>
  <c r="N16" i="2017"/>
  <c r="O16" i="2017" s="1"/>
  <c r="N21" i="2017"/>
  <c r="O21" i="2017" s="1"/>
  <c r="N26" i="2017"/>
  <c r="O26" i="2017" s="1"/>
  <c r="N37" i="2017"/>
  <c r="O37" i="2017" s="1"/>
  <c r="N35" i="2017"/>
  <c r="O35" i="2017" s="1"/>
  <c r="N86" i="2017"/>
  <c r="O86" i="2017" s="1"/>
  <c r="N41" i="2017"/>
  <c r="O41" i="2017" s="1"/>
  <c r="N70" i="2017"/>
  <c r="O70" i="2017" s="1"/>
  <c r="N66" i="2017"/>
  <c r="O66" i="2017" s="1"/>
  <c r="N57" i="2017"/>
  <c r="O57" i="2017" s="1"/>
  <c r="N73" i="2017"/>
  <c r="O73" i="2017" s="1"/>
  <c r="N32" i="2017"/>
  <c r="O32" i="2017" s="1"/>
  <c r="N83" i="2017"/>
  <c r="O83" i="2017" s="1"/>
  <c r="N60" i="2017"/>
  <c r="O60" i="2017" s="1"/>
  <c r="N53" i="2017"/>
  <c r="O53" i="2017" s="1"/>
  <c r="N62" i="2017"/>
  <c r="O62" i="2017" s="1"/>
  <c r="N47" i="2017"/>
  <c r="O47" i="2017" s="1"/>
  <c r="N68" i="2017"/>
  <c r="O68" i="2017" s="1"/>
  <c r="V32" i="2017" l="1"/>
  <c r="V33" i="2017"/>
  <c r="V34" i="2017"/>
  <c r="V35" i="2017"/>
  <c r="V36" i="2017"/>
  <c r="V37" i="2017"/>
  <c r="V38" i="2017"/>
  <c r="V39" i="2017"/>
  <c r="V40" i="2017"/>
  <c r="V41" i="2017"/>
  <c r="V42" i="2017"/>
  <c r="V43" i="2017"/>
  <c r="V44" i="2017"/>
  <c r="V45" i="2017"/>
  <c r="V46" i="2017"/>
  <c r="V47" i="2017"/>
  <c r="V48" i="2017"/>
  <c r="V49" i="2017"/>
  <c r="V50" i="2017"/>
  <c r="V51" i="2017"/>
  <c r="V52" i="2017"/>
  <c r="V53" i="2017"/>
  <c r="V54" i="2017"/>
  <c r="V57" i="2017"/>
  <c r="V58" i="2017"/>
  <c r="V59" i="2017"/>
  <c r="S32" i="2017"/>
  <c r="S33" i="2017"/>
  <c r="S34" i="2017"/>
  <c r="S35" i="2017"/>
  <c r="S36" i="2017"/>
  <c r="S37" i="2017"/>
  <c r="S38" i="2017"/>
  <c r="S39" i="2017"/>
  <c r="S40" i="2017"/>
  <c r="S41" i="2017"/>
  <c r="S42" i="2017"/>
  <c r="S43" i="2017"/>
  <c r="S44" i="2017"/>
  <c r="S45" i="2017"/>
  <c r="S46" i="2017"/>
  <c r="S47" i="2017"/>
  <c r="S48" i="2017"/>
  <c r="S49" i="2017"/>
  <c r="S50" i="2017"/>
  <c r="N22" i="2017"/>
  <c r="O22" i="2017" s="1"/>
  <c r="N17" i="2017"/>
  <c r="O17" i="2017" s="1"/>
  <c r="N24" i="2017"/>
  <c r="O24" i="2017" s="1"/>
  <c r="N20" i="2017"/>
  <c r="O20" i="2017" s="1"/>
  <c r="N19" i="2017"/>
  <c r="O19" i="2017" s="1"/>
  <c r="N18" i="2017"/>
  <c r="O18" i="2017" s="1"/>
  <c r="N23" i="2017"/>
  <c r="O23" i="2017" s="1"/>
</calcChain>
</file>

<file path=xl/sharedStrings.xml><?xml version="1.0" encoding="utf-8"?>
<sst xmlns="http://schemas.openxmlformats.org/spreadsheetml/2006/main" count="233" uniqueCount="145">
  <si>
    <t>Mannschaftswertung</t>
  </si>
  <si>
    <t>Ges.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</si>
  <si>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</si>
  <si>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</si>
  <si>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</si>
  <si>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</si>
  <si>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</si>
  <si>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</si>
  <si>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</si>
  <si>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</si>
  <si>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</si>
  <si>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</si>
  <si>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>mail: sch-w@t-online.de</t>
  </si>
  <si>
    <t>Fax: (07125) 1800</t>
  </si>
  <si>
    <t>HubGi Hülben</t>
  </si>
  <si>
    <t>SV Urach 2</t>
  </si>
  <si>
    <t>SV Urach 1</t>
  </si>
  <si>
    <t>Platz</t>
  </si>
  <si>
    <t>Verein</t>
  </si>
  <si>
    <t>1 Run.</t>
  </si>
  <si>
    <t>2 Run.</t>
  </si>
  <si>
    <t>3 Run.</t>
  </si>
  <si>
    <t>Durch schnitt</t>
  </si>
  <si>
    <t>E i n z e l w e r t u n g</t>
  </si>
  <si>
    <t>Pl.</t>
  </si>
  <si>
    <t>AK</t>
  </si>
  <si>
    <t>M</t>
  </si>
  <si>
    <t>Unterhebelrepetiergewehr GK 50m</t>
  </si>
  <si>
    <t>Krannich</t>
  </si>
  <si>
    <t>Thomas</t>
  </si>
  <si>
    <t>Schöllhammer</t>
  </si>
  <si>
    <t>Wolfgang</t>
  </si>
  <si>
    <t>Eckert</t>
  </si>
  <si>
    <t>Sommer</t>
  </si>
  <si>
    <t>Steffen</t>
  </si>
  <si>
    <t>Streble</t>
  </si>
  <si>
    <t>Jürgen</t>
  </si>
  <si>
    <t>Eberle</t>
  </si>
  <si>
    <t>Bernd</t>
  </si>
  <si>
    <t>Margit</t>
  </si>
  <si>
    <t>Vollmer</t>
  </si>
  <si>
    <t>Clemens</t>
  </si>
  <si>
    <t>Liedtke</t>
  </si>
  <si>
    <t>Frank</t>
  </si>
  <si>
    <t>Stückle</t>
  </si>
  <si>
    <t>Markus</t>
  </si>
  <si>
    <t>Janovsky</t>
  </si>
  <si>
    <t>Albert</t>
  </si>
  <si>
    <t>Preuss</t>
  </si>
  <si>
    <t>Marcel</t>
  </si>
  <si>
    <t>Walter</t>
  </si>
  <si>
    <t>Nuhiu</t>
  </si>
  <si>
    <t>Shaban</t>
  </si>
  <si>
    <t>Bernauer</t>
  </si>
  <si>
    <t>Andreas</t>
  </si>
  <si>
    <t>Sges Bempflingen</t>
  </si>
  <si>
    <t>SV Metzingen 2</t>
  </si>
  <si>
    <t>SV Metzingen 1</t>
  </si>
  <si>
    <t>Schmierer</t>
  </si>
  <si>
    <t>Jochen</t>
  </si>
  <si>
    <t>Müller</t>
  </si>
  <si>
    <t>Manfred</t>
  </si>
  <si>
    <t>Kärcher</t>
  </si>
  <si>
    <t>Elke</t>
  </si>
  <si>
    <t>Bracher</t>
  </si>
  <si>
    <t>Christian</t>
  </si>
  <si>
    <t>Linke</t>
  </si>
  <si>
    <t>Herwart</t>
  </si>
  <si>
    <t>SG Bempflingen 1</t>
  </si>
  <si>
    <t>SV Sondelfingen</t>
  </si>
  <si>
    <t>Jäger</t>
  </si>
  <si>
    <t>Anton</t>
  </si>
  <si>
    <t>Kapche</t>
  </si>
  <si>
    <t>Reinhold</t>
  </si>
  <si>
    <t>Alexander</t>
  </si>
  <si>
    <t>SV Großbettlingen 1</t>
  </si>
  <si>
    <t>SV Dettingen</t>
  </si>
  <si>
    <t>Zoratti</t>
  </si>
  <si>
    <t>Claudio</t>
  </si>
  <si>
    <t>Stefan</t>
  </si>
  <si>
    <t>Heisler</t>
  </si>
  <si>
    <t>Oliver</t>
  </si>
  <si>
    <t>Götz</t>
  </si>
  <si>
    <t>Karl</t>
  </si>
  <si>
    <t>Dennis</t>
  </si>
  <si>
    <t>Marvin</t>
  </si>
  <si>
    <t>Colomba</t>
  </si>
  <si>
    <t>Eulberg</t>
  </si>
  <si>
    <t>Martina</t>
  </si>
  <si>
    <t>Hacker</t>
  </si>
  <si>
    <t>Ingrid</t>
  </si>
  <si>
    <t>Armin</t>
  </si>
  <si>
    <t>KKSV Neuhausen</t>
  </si>
  <si>
    <t>SV Metzingen 3</t>
  </si>
  <si>
    <t>Bärmann</t>
  </si>
  <si>
    <t>Otto</t>
  </si>
  <si>
    <t>Fassel</t>
  </si>
  <si>
    <t>Wolf</t>
  </si>
  <si>
    <t>Klaus</t>
  </si>
  <si>
    <t>Ostojic</t>
  </si>
  <si>
    <t>Dejan</t>
  </si>
  <si>
    <t>Petrovic</t>
  </si>
  <si>
    <t>Toplica</t>
  </si>
  <si>
    <t>Reicherter</t>
  </si>
  <si>
    <t>Mathias</t>
  </si>
  <si>
    <t>Kallweit</t>
  </si>
  <si>
    <t>Landmann</t>
  </si>
  <si>
    <t>Zappke</t>
  </si>
  <si>
    <t>Joachim</t>
  </si>
  <si>
    <t>Zebisch</t>
  </si>
  <si>
    <t>Reiner</t>
  </si>
  <si>
    <t>Nitz</t>
  </si>
  <si>
    <t>Gerd</t>
  </si>
  <si>
    <t>Giese</t>
  </si>
  <si>
    <t>Holger</t>
  </si>
  <si>
    <t>Leinweber</t>
  </si>
  <si>
    <t>Ernst</t>
  </si>
  <si>
    <t>Blumtritt</t>
  </si>
  <si>
    <t>Georg</t>
  </si>
  <si>
    <t>Grau</t>
  </si>
  <si>
    <t>Ulrich</t>
  </si>
  <si>
    <t>Maximilian</t>
  </si>
  <si>
    <t>Gehlhaar</t>
  </si>
  <si>
    <t>Lars</t>
  </si>
  <si>
    <t>Klass</t>
  </si>
  <si>
    <t>Uwe</t>
  </si>
  <si>
    <t>Rohloff</t>
  </si>
  <si>
    <t>Schock</t>
  </si>
  <si>
    <t>Reno</t>
  </si>
  <si>
    <t>Susanne</t>
  </si>
  <si>
    <t>SV Riederich 2</t>
  </si>
  <si>
    <t>SV Riederich 1</t>
  </si>
  <si>
    <t>Saison 2023</t>
  </si>
  <si>
    <t>Stiefel</t>
  </si>
  <si>
    <t>Buck</t>
  </si>
  <si>
    <t xml:space="preserve">Wünsche </t>
  </si>
  <si>
    <t>Mähring</t>
  </si>
  <si>
    <t xml:space="preserve">Sebastian </t>
  </si>
  <si>
    <t>Daniel</t>
  </si>
  <si>
    <t>Leitner</t>
  </si>
  <si>
    <t>Ulli</t>
  </si>
  <si>
    <t>Schall</t>
  </si>
  <si>
    <t>Matthias</t>
  </si>
  <si>
    <t>Ziegler</t>
  </si>
  <si>
    <t>3. Wettkampf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</si>
</sst>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MetaPlusL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MetaPlusLF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7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11" applyNumberFormat="0" applyAlignment="0" applyProtection="0"/>
    <xf numFmtId="0" fontId="25" fillId="22" borderId="12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11" applyNumberFormat="0" applyAlignment="0" applyProtection="0"/>
    <xf numFmtId="0" fontId="32" fillId="0" borderId="16" applyNumberFormat="0" applyFill="0" applyAlignment="0" applyProtection="0"/>
    <xf numFmtId="0" fontId="17" fillId="23" borderId="17" applyNumberFormat="0" applyFont="0" applyAlignment="0" applyProtection="0"/>
    <xf numFmtId="0" fontId="33" fillId="21" borderId="18" applyNumberFormat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 vertical="justify"/>
    </xf>
    <xf numFmtId="0" fontId="10" fillId="0" borderId="0" xfId="0" applyFont="1"/>
    <xf numFmtId="0" fontId="11" fillId="0" borderId="0" xfId="0" applyFont="1"/>
    <xf numFmtId="0" fontId="12" fillId="0" borderId="0" xfId="1" applyFont="1" applyBorder="1" applyAlignment="1" applyProtection="1"/>
    <xf numFmtId="0" fontId="13" fillId="0" borderId="0" xfId="0" applyFont="1"/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8" fillId="0" borderId="0" xfId="3" applyFont="1"/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center"/>
    </xf>
    <xf numFmtId="0" fontId="19" fillId="0" borderId="0" xfId="3" applyFont="1"/>
    <xf numFmtId="165" fontId="18" fillId="0" borderId="0" xfId="3" applyNumberFormat="1" applyFont="1"/>
    <xf numFmtId="0" fontId="17" fillId="0" borderId="0" xfId="3"/>
    <xf numFmtId="1" fontId="18" fillId="0" borderId="0" xfId="3" applyNumberFormat="1" applyFont="1"/>
    <xf numFmtId="0" fontId="19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9" fillId="0" borderId="2" xfId="3" applyFont="1" applyBorder="1" applyAlignment="1">
      <alignment horizontal="left" vertical="center" indent="1"/>
    </xf>
    <xf numFmtId="0" fontId="18" fillId="0" borderId="2" xfId="3" applyFont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0" xfId="3" applyFont="1" applyFill="1" applyAlignment="1">
      <alignment horizontal="center"/>
    </xf>
    <xf numFmtId="2" fontId="18" fillId="0" borderId="0" xfId="3" applyNumberFormat="1" applyFont="1"/>
    <xf numFmtId="0" fontId="18" fillId="2" borderId="0" xfId="3" applyFont="1" applyFill="1"/>
    <xf numFmtId="0" fontId="9" fillId="0" borderId="0" xfId="0" applyFont="1"/>
    <xf numFmtId="0" fontId="11" fillId="0" borderId="0" xfId="3" applyFont="1" applyAlignment="1">
      <alignment vertical="center"/>
    </xf>
    <xf numFmtId="0" fontId="18" fillId="2" borderId="3" xfId="3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top" wrapText="1"/>
    </xf>
    <xf numFmtId="0" fontId="18" fillId="0" borderId="2" xfId="3" applyFont="1" applyBorder="1" applyAlignment="1">
      <alignment horizontal="center" vertical="top"/>
    </xf>
    <xf numFmtId="0" fontId="16" fillId="0" borderId="0" xfId="0" applyFont="1"/>
    <xf numFmtId="0" fontId="18" fillId="0" borderId="0" xfId="3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24" borderId="9" xfId="0" applyFont="1" applyFill="1" applyBorder="1" applyAlignment="1">
      <alignment horizontal="center" wrapText="1"/>
    </xf>
    <xf numFmtId="0" fontId="18" fillId="24" borderId="0" xfId="3" applyFont="1" applyFill="1" applyAlignment="1">
      <alignment horizontal="center"/>
    </xf>
    <xf numFmtId="0" fontId="18" fillId="24" borderId="0" xfId="3" applyFont="1" applyFill="1"/>
    <xf numFmtId="0" fontId="18" fillId="24" borderId="10" xfId="0" applyFont="1" applyFill="1" applyBorder="1" applyAlignment="1">
      <alignment horizontal="center" vertical="center" wrapText="1"/>
    </xf>
  </cellXfs>
  <cellStyles count="48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Good" xfId="33" xr:uid="{00000000-0005-0000-0000-00001C000000}"/>
    <cellStyle name="Heading 1" xfId="34" xr:uid="{00000000-0005-0000-0000-00001D000000}"/>
    <cellStyle name="Heading 2" xfId="35" xr:uid="{00000000-0005-0000-0000-00001E000000}"/>
    <cellStyle name="Heading 3" xfId="36" xr:uid="{00000000-0005-0000-0000-00001F000000}"/>
    <cellStyle name="Heading 4" xfId="37" xr:uid="{00000000-0005-0000-0000-000020000000}"/>
    <cellStyle name="Input" xfId="38" xr:uid="{00000000-0005-0000-0000-000022000000}"/>
    <cellStyle name="Link" xfId="1" builtinId="8"/>
    <cellStyle name="Link 2" xfId="46" xr:uid="{7EEE4EA3-4579-46D3-AA0C-E78D772BCF15}"/>
    <cellStyle name="Linked Cell" xfId="39" xr:uid="{00000000-0005-0000-0000-000023000000}"/>
    <cellStyle name="Note" xfId="40" xr:uid="{00000000-0005-0000-0000-000024000000}"/>
    <cellStyle name="Output" xfId="41" xr:uid="{00000000-0005-0000-0000-000025000000}"/>
    <cellStyle name="Standard" xfId="0" builtinId="0"/>
    <cellStyle name="Standard 2" xfId="4" xr:uid="{00000000-0005-0000-0000-000027000000}"/>
    <cellStyle name="Standard 2 2" xfId="45" xr:uid="{7871E0F5-099C-47E1-A0F8-A3A4402646F5}"/>
    <cellStyle name="Standard 3" xfId="2" xr:uid="{00000000-0005-0000-0000-000028000000}"/>
    <cellStyle name="Standard 3 2" xfId="47" xr:uid="{0506EC73-34E2-44B4-8E52-6BF90CDCCFA2}"/>
    <cellStyle name="Standard_6_Runde_Ordonnanzgewehr_2013" xfId="3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4</xdr:col>
      <xdr:colOff>190898</xdr:colOff>
      <xdr:row>9</xdr:row>
      <xdr:rowOff>18288</xdr:rowOff>
    </xdr:to>
    <xdr:pic>
      <xdr:nvPicPr>
        <xdr:cNvPr id="19557" name="Picture 25" descr="wappen_kreis_bw">
          <a:extLst>
            <a:ext uri="{FF2B5EF4-FFF2-40B4-BE49-F238E27FC236}">
              <a16:creationId xmlns:a16="http://schemas.microsoft.com/office/drawing/2014/main" id="{00000000-0008-0000-0400-000065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0010"/>
          <a:ext cx="1430291" cy="1632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Wolfgang/Desktop/Ergebnisformular_KK_Kreis_Hohen_Ura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nweise zum Ausfüllen"/>
      <sheetName val="KK Liegend"/>
      <sheetName val="KK 3x 20"/>
      <sheetName val="Sportpistole"/>
      <sheetName val="Ordonnanz"/>
      <sheetName val="Vereine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SG Bempflingen</v>
          </cell>
        </row>
        <row r="3">
          <cell r="A3" t="str">
            <v>SG Hengen</v>
          </cell>
        </row>
        <row r="4">
          <cell r="A4" t="str">
            <v>SG Hülben</v>
          </cell>
        </row>
        <row r="5">
          <cell r="A5" t="str">
            <v>SG Neckartenzlingen</v>
          </cell>
        </row>
        <row r="6">
          <cell r="A6" t="str">
            <v>SG Zainingen</v>
          </cell>
        </row>
        <row r="7">
          <cell r="A7" t="str">
            <v>SV Dettingen</v>
          </cell>
        </row>
        <row r="8">
          <cell r="A8" t="str">
            <v>SV Eningen</v>
          </cell>
        </row>
        <row r="9">
          <cell r="A9" t="str">
            <v>SV Grabenstetten</v>
          </cell>
        </row>
        <row r="10">
          <cell r="A10" t="str">
            <v>SV Großbettlingen</v>
          </cell>
        </row>
        <row r="11">
          <cell r="A11" t="str">
            <v>SV Metzingen</v>
          </cell>
        </row>
        <row r="12">
          <cell r="A12" t="str">
            <v>SV Neuhausen</v>
          </cell>
        </row>
        <row r="13">
          <cell r="A13" t="str">
            <v>SV Reicheneck</v>
          </cell>
        </row>
        <row r="14">
          <cell r="A14" t="str">
            <v>SV Riederich</v>
          </cell>
        </row>
        <row r="15">
          <cell r="A15" t="str">
            <v>SV Schlaitdorf</v>
          </cell>
        </row>
        <row r="16">
          <cell r="A16" t="str">
            <v>SV Sondelfingen</v>
          </cell>
        </row>
        <row r="17">
          <cell r="A17" t="str">
            <v>SV Urach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H92"/>
  <sheetViews>
    <sheetView tabSelected="1" topLeftCell="A17" zoomScale="125" zoomScaleNormal="125" workbookViewId="0">
      <selection activeCell="R16" sqref="R16"/>
    </sheetView>
  </sheetViews>
  <sheetFormatPr baseColWidth="10" defaultColWidth="0" defaultRowHeight="13.2" zeroHeight="1"/>
  <cols>
    <col min="1" max="1" width="1.5546875" style="16" customWidth="1"/>
    <col min="2" max="2" width="10.5546875" style="16" customWidth="1"/>
    <col min="3" max="3" width="4" style="16" customWidth="1"/>
    <col min="4" max="4" width="2.33203125" style="17" customWidth="1"/>
    <col min="5" max="5" width="12" style="16" customWidth="1"/>
    <col min="6" max="6" width="11.109375" style="16" customWidth="1"/>
    <col min="7" max="7" width="14" style="16" bestFit="1" customWidth="1"/>
    <col min="8" max="8" width="3.88671875" style="16" customWidth="1"/>
    <col min="9" max="9" width="3.88671875" style="18" customWidth="1"/>
    <col min="10" max="10" width="3.88671875" style="16" customWidth="1"/>
    <col min="11" max="11" width="2.88671875" style="16" customWidth="1"/>
    <col min="12" max="12" width="3.88671875" style="16" customWidth="1"/>
    <col min="13" max="13" width="3" style="16" customWidth="1"/>
    <col min="14" max="14" width="4.88671875" style="16" customWidth="1"/>
    <col min="15" max="15" width="5.33203125" style="16" customWidth="1"/>
    <col min="16" max="16" width="3.6640625" style="16" customWidth="1"/>
    <col min="17" max="17" width="1.109375" style="16" customWidth="1"/>
    <col min="18" max="18" width="11.44140625" style="16" customWidth="1"/>
    <col min="19" max="19" width="18.109375" style="16" hidden="1" customWidth="1"/>
    <col min="20" max="21" width="11.44140625" style="16" hidden="1" customWidth="1"/>
    <col min="22" max="22" width="17.5546875" style="16" hidden="1" customWidth="1"/>
    <col min="23" max="23" width="15" hidden="1" customWidth="1"/>
    <col min="24" max="24" width="18" style="16" hidden="1" customWidth="1"/>
    <col min="25" max="34" width="0" style="16" hidden="1" customWidth="1"/>
    <col min="35" max="16384" width="11.44140625" style="16" hidden="1"/>
  </cols>
  <sheetData>
    <row r="1" spans="3:33" ht="5.25" customHeight="1"/>
    <row r="2" spans="3:33" s="4" customFormat="1" ht="15" customHeight="1">
      <c r="J2" s="12" t="s">
        <v>7</v>
      </c>
      <c r="L2" s="14"/>
    </row>
    <row r="3" spans="3:33" s="4" customFormat="1" ht="18" customHeight="1">
      <c r="D3"/>
      <c r="L3" s="14"/>
    </row>
    <row r="4" spans="3:33" s="4" customFormat="1" ht="18" customHeight="1">
      <c r="E4" s="38" t="s">
        <v>8</v>
      </c>
      <c r="F4" s="38"/>
      <c r="G4" s="38"/>
      <c r="H4" s="13"/>
      <c r="I4" s="13"/>
      <c r="J4" s="9" t="s">
        <v>4</v>
      </c>
      <c r="R4" s="13"/>
      <c r="Z4" s="8"/>
      <c r="AA4" s="6"/>
      <c r="AB4" s="10"/>
      <c r="AF4" s="3"/>
      <c r="AG4" s="3"/>
    </row>
    <row r="5" spans="3:33" s="4" customFormat="1" ht="18" customHeight="1">
      <c r="E5" s="39" t="s">
        <v>9</v>
      </c>
      <c r="F5" s="39"/>
      <c r="G5" s="39"/>
      <c r="H5" s="31"/>
      <c r="I5" s="31"/>
      <c r="J5" s="9" t="s">
        <v>5</v>
      </c>
      <c r="AA5" s="2"/>
      <c r="AF5" s="3"/>
      <c r="AG5" s="3"/>
    </row>
    <row r="6" spans="3:33" s="4" customFormat="1" ht="18" customHeight="1">
      <c r="E6" s="39" t="s">
        <v>10</v>
      </c>
      <c r="F6" s="39"/>
      <c r="G6" s="39"/>
      <c r="H6" s="31"/>
      <c r="I6" s="31"/>
      <c r="J6" s="9" t="s">
        <v>6</v>
      </c>
      <c r="AF6" s="3"/>
      <c r="AG6" s="3"/>
    </row>
    <row r="7" spans="3:33" s="4" customFormat="1" ht="4.5" customHeight="1">
      <c r="L7" s="14"/>
      <c r="S7" s="15"/>
      <c r="T7" s="15"/>
      <c r="U7" s="15"/>
      <c r="V7" s="15"/>
      <c r="X7" s="15"/>
    </row>
    <row r="8" spans="3:33" s="4" customFormat="1" ht="18" customHeight="1">
      <c r="D8" s="1"/>
      <c r="E8" s="39" t="s">
        <v>132</v>
      </c>
      <c r="F8" s="39"/>
      <c r="G8" s="39"/>
      <c r="J8" s="9" t="s">
        <v>11</v>
      </c>
      <c r="L8" s="14"/>
      <c r="AF8" s="5"/>
    </row>
    <row r="9" spans="3:33" s="4" customFormat="1" ht="18" customHeight="1">
      <c r="D9" s="1"/>
      <c r="E9" s="1"/>
      <c r="F9" s="36" t="s">
        <v>144</v>
      </c>
      <c r="J9" s="9" t="s">
        <v>13</v>
      </c>
      <c r="L9" s="14"/>
      <c r="AD9" s="7"/>
      <c r="AE9" s="7"/>
      <c r="AG9" s="7"/>
    </row>
    <row r="10" spans="3:33" s="4" customFormat="1" ht="15" customHeight="1">
      <c r="D10" s="1"/>
      <c r="E10" s="1"/>
      <c r="J10" s="11" t="s">
        <v>12</v>
      </c>
      <c r="L10" s="14"/>
      <c r="R10" s="15"/>
      <c r="S10" s="15"/>
      <c r="T10" s="15"/>
      <c r="U10" s="15"/>
      <c r="V10" s="15"/>
      <c r="X10" s="15"/>
    </row>
    <row r="11" spans="3:33" s="4" customFormat="1" ht="15" customHeight="1">
      <c r="D11" s="1"/>
      <c r="E11" s="1"/>
      <c r="G11" s="7"/>
      <c r="I11" s="7"/>
      <c r="J11" s="7"/>
      <c r="L11" s="14"/>
    </row>
    <row r="12" spans="3:33" s="4" customFormat="1" ht="21" customHeight="1">
      <c r="C12" s="40" t="s">
        <v>27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3:33" s="4" customFormat="1" ht="9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33" s="4" customFormat="1" ht="21" customHeight="1">
      <c r="D14" s="32"/>
      <c r="E14" s="32"/>
      <c r="F14" s="42" t="s">
        <v>0</v>
      </c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3:33" s="4" customFormat="1" ht="24" customHeight="1">
      <c r="D15" s="1"/>
      <c r="E15" s="1"/>
      <c r="F15" s="45" t="s">
        <v>17</v>
      </c>
      <c r="G15" s="46" t="s">
        <v>18</v>
      </c>
      <c r="H15" s="47" t="s">
        <v>19</v>
      </c>
      <c r="I15" s="49" t="s">
        <v>26</v>
      </c>
      <c r="J15" s="47" t="s">
        <v>20</v>
      </c>
      <c r="K15" s="49" t="s">
        <v>26</v>
      </c>
      <c r="L15" s="47" t="s">
        <v>21</v>
      </c>
      <c r="M15" s="49" t="s">
        <v>26</v>
      </c>
      <c r="N15" s="48" t="s">
        <v>1</v>
      </c>
      <c r="O15" s="47" t="s">
        <v>22</v>
      </c>
      <c r="P15" s="52" t="s">
        <v>26</v>
      </c>
    </row>
    <row r="16" spans="3:33" ht="12.75" customHeight="1">
      <c r="F16" s="16">
        <v>1</v>
      </c>
      <c r="G16" s="16" t="s">
        <v>76</v>
      </c>
      <c r="H16" s="16">
        <v>411</v>
      </c>
      <c r="I16" s="50">
        <v>4</v>
      </c>
      <c r="J16" s="16">
        <v>425</v>
      </c>
      <c r="K16" s="51">
        <v>12</v>
      </c>
      <c r="L16" s="16">
        <v>410</v>
      </c>
      <c r="M16" s="51">
        <v>7</v>
      </c>
      <c r="N16" s="19">
        <f t="shared" ref="N16:N28" si="0">H16+J16+L16</f>
        <v>1246</v>
      </c>
      <c r="O16" s="20">
        <f>SUM(N16/3)</f>
        <v>415.33333333333331</v>
      </c>
      <c r="P16" s="51">
        <f>(I16+K16+M16)/3</f>
        <v>7.666666666666667</v>
      </c>
      <c r="Q16" s="21"/>
    </row>
    <row r="17" spans="3:24" ht="12.75" customHeight="1">
      <c r="F17" s="16">
        <v>2</v>
      </c>
      <c r="G17" s="16" t="s">
        <v>14</v>
      </c>
      <c r="H17" s="16">
        <v>415</v>
      </c>
      <c r="I17" s="50">
        <v>12</v>
      </c>
      <c r="J17" s="16">
        <v>421</v>
      </c>
      <c r="K17" s="51">
        <v>10</v>
      </c>
      <c r="L17" s="16">
        <v>407</v>
      </c>
      <c r="M17" s="51">
        <v>4</v>
      </c>
      <c r="N17" s="19">
        <f t="shared" si="0"/>
        <v>1243</v>
      </c>
      <c r="O17" s="20">
        <f t="shared" ref="O17:O28" si="1">SUM(N17/3)</f>
        <v>414.33333333333331</v>
      </c>
      <c r="P17" s="51">
        <f t="shared" ref="P17:P28" si="2">(I17+K17+M17)/3</f>
        <v>8.6666666666666661</v>
      </c>
      <c r="Q17" s="21"/>
    </row>
    <row r="18" spans="3:24" ht="12.75" customHeight="1">
      <c r="F18" s="16">
        <v>3</v>
      </c>
      <c r="G18" s="16" t="s">
        <v>15</v>
      </c>
      <c r="H18" s="16">
        <v>409</v>
      </c>
      <c r="I18" s="50">
        <v>4</v>
      </c>
      <c r="J18" s="16">
        <v>411</v>
      </c>
      <c r="K18" s="51">
        <v>5</v>
      </c>
      <c r="L18" s="16">
        <v>415</v>
      </c>
      <c r="M18" s="51">
        <v>7</v>
      </c>
      <c r="N18" s="19">
        <f t="shared" si="0"/>
        <v>1235</v>
      </c>
      <c r="O18" s="20">
        <f t="shared" si="1"/>
        <v>411.66666666666669</v>
      </c>
      <c r="P18" s="51">
        <f t="shared" si="2"/>
        <v>5.333333333333333</v>
      </c>
      <c r="Q18" s="21"/>
    </row>
    <row r="19" spans="3:24" ht="12.75" customHeight="1">
      <c r="F19" s="16">
        <v>4</v>
      </c>
      <c r="G19" s="16" t="s">
        <v>16</v>
      </c>
      <c r="H19" s="16">
        <v>400</v>
      </c>
      <c r="I19" s="50">
        <v>6</v>
      </c>
      <c r="J19" s="16">
        <v>417</v>
      </c>
      <c r="K19" s="51">
        <v>9</v>
      </c>
      <c r="L19" s="16">
        <v>409</v>
      </c>
      <c r="M19" s="51">
        <v>3</v>
      </c>
      <c r="N19" s="19">
        <f t="shared" si="0"/>
        <v>1226</v>
      </c>
      <c r="O19" s="20">
        <f t="shared" si="1"/>
        <v>408.66666666666669</v>
      </c>
      <c r="P19" s="51">
        <f t="shared" si="2"/>
        <v>6</v>
      </c>
      <c r="Q19" s="21"/>
    </row>
    <row r="20" spans="3:24" ht="12.75" customHeight="1">
      <c r="F20" s="16">
        <v>5</v>
      </c>
      <c r="G20" s="16" t="s">
        <v>57</v>
      </c>
      <c r="H20" s="16">
        <v>403</v>
      </c>
      <c r="I20" s="50">
        <v>2</v>
      </c>
      <c r="J20" s="16">
        <v>411</v>
      </c>
      <c r="K20" s="51">
        <v>8</v>
      </c>
      <c r="L20" s="16">
        <v>401</v>
      </c>
      <c r="M20" s="51">
        <v>7</v>
      </c>
      <c r="N20" s="19">
        <f t="shared" si="0"/>
        <v>1215</v>
      </c>
      <c r="O20" s="20">
        <f t="shared" si="1"/>
        <v>405</v>
      </c>
      <c r="P20" s="51">
        <f t="shared" si="2"/>
        <v>5.666666666666667</v>
      </c>
      <c r="Q20" s="21"/>
    </row>
    <row r="21" spans="3:24" ht="12.75" customHeight="1">
      <c r="F21" s="16">
        <v>6</v>
      </c>
      <c r="G21" s="16" t="s">
        <v>69</v>
      </c>
      <c r="H21" s="16">
        <v>391</v>
      </c>
      <c r="I21" s="50">
        <v>5</v>
      </c>
      <c r="J21" s="16">
        <v>410</v>
      </c>
      <c r="K21" s="51">
        <v>7</v>
      </c>
      <c r="L21" s="16">
        <v>394</v>
      </c>
      <c r="M21" s="51">
        <v>5</v>
      </c>
      <c r="N21" s="19">
        <f t="shared" si="0"/>
        <v>1195</v>
      </c>
      <c r="O21" s="20">
        <f t="shared" si="1"/>
        <v>398.33333333333331</v>
      </c>
      <c r="P21" s="51">
        <f t="shared" si="2"/>
        <v>5.666666666666667</v>
      </c>
      <c r="Q21" s="21"/>
    </row>
    <row r="22" spans="3:24" ht="12.75" customHeight="1">
      <c r="F22" s="16">
        <v>7</v>
      </c>
      <c r="G22" s="16" t="s">
        <v>68</v>
      </c>
      <c r="H22" s="16">
        <v>392</v>
      </c>
      <c r="I22" s="50">
        <v>5</v>
      </c>
      <c r="J22" s="16">
        <v>395</v>
      </c>
      <c r="K22" s="51">
        <v>5</v>
      </c>
      <c r="L22" s="16">
        <v>384</v>
      </c>
      <c r="M22" s="51">
        <v>3</v>
      </c>
      <c r="N22" s="19">
        <f t="shared" si="0"/>
        <v>1171</v>
      </c>
      <c r="O22" s="20">
        <f t="shared" si="1"/>
        <v>390.33333333333331</v>
      </c>
      <c r="P22" s="51">
        <f t="shared" si="2"/>
        <v>4.333333333333333</v>
      </c>
      <c r="Q22" s="21"/>
    </row>
    <row r="23" spans="3:24" ht="12.75" customHeight="1">
      <c r="F23" s="16">
        <v>8</v>
      </c>
      <c r="G23" s="16" t="s">
        <v>56</v>
      </c>
      <c r="H23" s="16">
        <v>385</v>
      </c>
      <c r="I23" s="50">
        <v>2</v>
      </c>
      <c r="J23" s="16">
        <v>391</v>
      </c>
      <c r="K23" s="51">
        <v>3</v>
      </c>
      <c r="L23" s="16">
        <v>393</v>
      </c>
      <c r="M23" s="51">
        <v>9</v>
      </c>
      <c r="N23" s="19">
        <f t="shared" si="0"/>
        <v>1169</v>
      </c>
      <c r="O23" s="20">
        <f t="shared" si="1"/>
        <v>389.66666666666669</v>
      </c>
      <c r="P23" s="51">
        <f t="shared" si="2"/>
        <v>4.666666666666667</v>
      </c>
      <c r="Q23" s="21"/>
    </row>
    <row r="24" spans="3:24" ht="12.75" customHeight="1">
      <c r="F24" s="16">
        <v>9</v>
      </c>
      <c r="G24" s="16" t="s">
        <v>75</v>
      </c>
      <c r="H24" s="16">
        <v>376</v>
      </c>
      <c r="I24" s="50">
        <v>0</v>
      </c>
      <c r="J24" s="16">
        <v>387</v>
      </c>
      <c r="K24" s="51">
        <v>2</v>
      </c>
      <c r="L24" s="16">
        <v>388</v>
      </c>
      <c r="M24" s="51">
        <v>6</v>
      </c>
      <c r="N24" s="19">
        <f t="shared" si="0"/>
        <v>1151</v>
      </c>
      <c r="O24" s="20">
        <f t="shared" si="1"/>
        <v>383.66666666666669</v>
      </c>
      <c r="P24" s="51">
        <f t="shared" si="2"/>
        <v>2.6666666666666665</v>
      </c>
      <c r="Q24" s="21"/>
    </row>
    <row r="25" spans="3:24" ht="12.75" customHeight="1">
      <c r="F25" s="16">
        <v>10</v>
      </c>
      <c r="G25" s="16" t="s">
        <v>93</v>
      </c>
      <c r="H25" s="16">
        <v>352</v>
      </c>
      <c r="I25" s="50">
        <v>1</v>
      </c>
      <c r="J25" s="16">
        <v>401</v>
      </c>
      <c r="K25" s="51">
        <v>4</v>
      </c>
      <c r="L25" s="16">
        <v>383</v>
      </c>
      <c r="M25" s="51">
        <v>3</v>
      </c>
      <c r="N25" s="19">
        <f t="shared" si="0"/>
        <v>1136</v>
      </c>
      <c r="O25" s="20">
        <f t="shared" si="1"/>
        <v>378.66666666666669</v>
      </c>
      <c r="P25" s="51">
        <f t="shared" si="2"/>
        <v>2.6666666666666665</v>
      </c>
      <c r="Q25" s="21"/>
    </row>
    <row r="26" spans="3:24" ht="12.75" customHeight="1">
      <c r="F26" s="16">
        <v>11</v>
      </c>
      <c r="G26" s="16" t="s">
        <v>131</v>
      </c>
      <c r="H26" s="16">
        <v>341</v>
      </c>
      <c r="I26" s="50">
        <v>2</v>
      </c>
      <c r="J26" s="16">
        <v>400</v>
      </c>
      <c r="K26" s="51">
        <v>8</v>
      </c>
      <c r="L26" s="16">
        <v>378</v>
      </c>
      <c r="M26" s="51">
        <v>7</v>
      </c>
      <c r="N26" s="19">
        <f t="shared" si="0"/>
        <v>1119</v>
      </c>
      <c r="O26" s="20">
        <f t="shared" si="1"/>
        <v>373</v>
      </c>
      <c r="P26" s="51">
        <f t="shared" si="2"/>
        <v>5.666666666666667</v>
      </c>
      <c r="Q26" s="21"/>
    </row>
    <row r="27" spans="3:24" ht="12.75" customHeight="1">
      <c r="F27" s="16">
        <v>12</v>
      </c>
      <c r="G27" s="16" t="s">
        <v>92</v>
      </c>
      <c r="H27" s="16">
        <v>356</v>
      </c>
      <c r="I27" s="50">
        <v>5</v>
      </c>
      <c r="J27" s="16">
        <v>391</v>
      </c>
      <c r="K27" s="51">
        <v>6</v>
      </c>
      <c r="L27" s="16">
        <v>356</v>
      </c>
      <c r="M27" s="51">
        <v>1</v>
      </c>
      <c r="N27" s="19">
        <f t="shared" si="0"/>
        <v>1103</v>
      </c>
      <c r="O27" s="20">
        <f t="shared" si="1"/>
        <v>367.66666666666669</v>
      </c>
      <c r="P27" s="51">
        <f t="shared" si="2"/>
        <v>4</v>
      </c>
      <c r="Q27" s="21"/>
    </row>
    <row r="28" spans="3:24" ht="12.75" customHeight="1">
      <c r="F28" s="16">
        <v>13</v>
      </c>
      <c r="G28" s="16" t="s">
        <v>130</v>
      </c>
      <c r="H28" s="16">
        <v>275</v>
      </c>
      <c r="I28" s="50">
        <v>0</v>
      </c>
      <c r="J28" s="16">
        <v>182</v>
      </c>
      <c r="K28" s="51"/>
      <c r="M28" s="51"/>
      <c r="N28" s="19">
        <f t="shared" si="0"/>
        <v>457</v>
      </c>
      <c r="O28" s="20">
        <f t="shared" si="1"/>
        <v>152.33333333333334</v>
      </c>
      <c r="P28" s="51">
        <f t="shared" si="2"/>
        <v>0</v>
      </c>
      <c r="Q28" s="21"/>
    </row>
    <row r="29" spans="3:24" ht="12.75" customHeight="1">
      <c r="N29" s="19"/>
      <c r="O29" s="22"/>
    </row>
    <row r="30" spans="3:24" ht="30.75" customHeight="1">
      <c r="C30" s="41" t="s">
        <v>23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3:24" ht="20.399999999999999">
      <c r="C31" s="23" t="s">
        <v>24</v>
      </c>
      <c r="D31" s="24" t="s">
        <v>25</v>
      </c>
      <c r="E31" s="25" t="s">
        <v>2</v>
      </c>
      <c r="F31" s="25" t="s">
        <v>3</v>
      </c>
      <c r="G31" s="25" t="s">
        <v>18</v>
      </c>
      <c r="H31" s="34" t="s">
        <v>19</v>
      </c>
      <c r="I31" s="27" t="s">
        <v>26</v>
      </c>
      <c r="J31" s="34" t="s">
        <v>20</v>
      </c>
      <c r="K31" s="27" t="s">
        <v>26</v>
      </c>
      <c r="L31" s="34" t="s">
        <v>21</v>
      </c>
      <c r="M31" s="27" t="s">
        <v>26</v>
      </c>
      <c r="N31" s="35" t="s">
        <v>1</v>
      </c>
      <c r="O31" s="26" t="s">
        <v>22</v>
      </c>
      <c r="P31" s="33" t="s">
        <v>26</v>
      </c>
    </row>
    <row r="32" spans="3:24" ht="10.199999999999999">
      <c r="C32" s="16">
        <v>1</v>
      </c>
      <c r="D32" s="16"/>
      <c r="E32" s="16" t="s">
        <v>103</v>
      </c>
      <c r="F32" s="16" t="s">
        <v>104</v>
      </c>
      <c r="G32" s="16" t="s">
        <v>76</v>
      </c>
      <c r="H32" s="16">
        <v>140</v>
      </c>
      <c r="I32" s="28">
        <v>2</v>
      </c>
      <c r="J32" s="18">
        <v>143</v>
      </c>
      <c r="K32" s="28">
        <v>7</v>
      </c>
      <c r="L32" s="16">
        <v>138</v>
      </c>
      <c r="M32" s="28">
        <v>4</v>
      </c>
      <c r="N32" s="19">
        <f t="shared" ref="N32:N63" si="3">SUM(H32,J32,L32)</f>
        <v>421</v>
      </c>
      <c r="O32" s="29">
        <f>SUM(N32/3)</f>
        <v>140.33333333333334</v>
      </c>
      <c r="P32" s="30">
        <f>SUM(I32,K32,M32)/3</f>
        <v>4.333333333333333</v>
      </c>
      <c r="S32" s="37" t="str">
        <f t="shared" ref="S32:S50" si="4">E32&amp;", "&amp;F32</f>
        <v>Reicherter, Mathias</v>
      </c>
      <c r="T32" s="37"/>
      <c r="U32" s="37"/>
      <c r="V32" s="16" t="str">
        <f t="shared" ref="V32:V71" si="5">E32&amp;" "&amp;F32</f>
        <v>Reicherter Mathias</v>
      </c>
      <c r="W32" s="16" t="str">
        <f t="shared" ref="W32:W70" si="6">G32</f>
        <v>SV Dettingen</v>
      </c>
      <c r="X32" s="16" t="str">
        <f t="shared" ref="X32:X60" si="7">F32&amp;", "&amp;E32</f>
        <v>Mathias, Reicherter</v>
      </c>
    </row>
    <row r="33" spans="3:24" ht="10.199999999999999">
      <c r="C33" s="16">
        <v>2</v>
      </c>
      <c r="D33" s="16"/>
      <c r="E33" s="16" t="s">
        <v>30</v>
      </c>
      <c r="F33" s="16" t="s">
        <v>31</v>
      </c>
      <c r="G33" s="16" t="s">
        <v>15</v>
      </c>
      <c r="H33" s="16">
        <v>140</v>
      </c>
      <c r="I33" s="28">
        <v>2</v>
      </c>
      <c r="J33" s="18">
        <v>139</v>
      </c>
      <c r="K33" s="28">
        <v>1</v>
      </c>
      <c r="L33" s="16">
        <v>139</v>
      </c>
      <c r="M33" s="28">
        <v>3</v>
      </c>
      <c r="N33" s="19">
        <f t="shared" si="3"/>
        <v>418</v>
      </c>
      <c r="O33" s="29">
        <f t="shared" ref="O33:O91" si="8">SUM(N33/3)</f>
        <v>139.33333333333334</v>
      </c>
      <c r="P33" s="30">
        <f t="shared" ref="P33:P91" si="9">SUM(I33,K33,M33)/3</f>
        <v>2</v>
      </c>
      <c r="S33" s="37" t="str">
        <f t="shared" si="4"/>
        <v>Schöllhammer, Wolfgang</v>
      </c>
      <c r="T33" s="37"/>
      <c r="U33" s="37"/>
      <c r="V33" s="16" t="str">
        <f t="shared" si="5"/>
        <v>Schöllhammer Wolfgang</v>
      </c>
      <c r="W33" s="16" t="str">
        <f t="shared" si="6"/>
        <v>SV Urach 2</v>
      </c>
      <c r="X33" s="16" t="str">
        <f t="shared" si="7"/>
        <v>Wolfgang, Schöllhammer</v>
      </c>
    </row>
    <row r="34" spans="3:24" ht="11.25" customHeight="1">
      <c r="C34" s="16">
        <v>3</v>
      </c>
      <c r="E34" s="16" t="s">
        <v>86</v>
      </c>
      <c r="F34" s="16" t="s">
        <v>84</v>
      </c>
      <c r="G34" s="16" t="s">
        <v>69</v>
      </c>
      <c r="H34" s="16">
        <v>137</v>
      </c>
      <c r="I34" s="28">
        <v>4</v>
      </c>
      <c r="J34" s="18">
        <v>137</v>
      </c>
      <c r="K34" s="28">
        <v>4</v>
      </c>
      <c r="L34" s="16">
        <v>141</v>
      </c>
      <c r="M34" s="28">
        <v>4</v>
      </c>
      <c r="N34" s="19">
        <f t="shared" si="3"/>
        <v>415</v>
      </c>
      <c r="O34" s="29">
        <f t="shared" si="8"/>
        <v>138.33333333333334</v>
      </c>
      <c r="P34" s="30">
        <f t="shared" si="9"/>
        <v>4</v>
      </c>
      <c r="S34" s="37" t="str">
        <f t="shared" si="4"/>
        <v>Colomba, Dennis</v>
      </c>
      <c r="T34" s="37"/>
      <c r="U34" s="37"/>
      <c r="V34" s="16" t="str">
        <f t="shared" si="5"/>
        <v>Colomba Dennis</v>
      </c>
      <c r="W34" s="16" t="str">
        <f t="shared" si="6"/>
        <v>SV Sondelfingen</v>
      </c>
      <c r="X34" s="16" t="str">
        <f t="shared" si="7"/>
        <v>Dennis, Colomba</v>
      </c>
    </row>
    <row r="35" spans="3:24" ht="10.199999999999999">
      <c r="C35" s="16">
        <v>4</v>
      </c>
      <c r="D35" s="16"/>
      <c r="E35" s="16" t="s">
        <v>44</v>
      </c>
      <c r="F35" s="16" t="s">
        <v>50</v>
      </c>
      <c r="G35" s="16" t="s">
        <v>16</v>
      </c>
      <c r="H35" s="16">
        <v>140</v>
      </c>
      <c r="I35" s="28">
        <v>2</v>
      </c>
      <c r="J35" s="18">
        <v>139</v>
      </c>
      <c r="K35" s="28">
        <v>3</v>
      </c>
      <c r="L35" s="16">
        <v>134</v>
      </c>
      <c r="M35" s="28">
        <v>0</v>
      </c>
      <c r="N35" s="19">
        <f t="shared" si="3"/>
        <v>413</v>
      </c>
      <c r="O35" s="29">
        <f t="shared" si="8"/>
        <v>137.66666666666666</v>
      </c>
      <c r="P35" s="30">
        <f t="shared" si="9"/>
        <v>1.6666666666666667</v>
      </c>
      <c r="S35" s="37" t="str">
        <f t="shared" si="4"/>
        <v>Stückle, Walter</v>
      </c>
      <c r="T35" s="37"/>
      <c r="U35" s="37"/>
      <c r="V35" s="16" t="str">
        <f t="shared" si="5"/>
        <v>Stückle Walter</v>
      </c>
      <c r="W35" s="16" t="str">
        <f t="shared" si="6"/>
        <v>SV Urach 1</v>
      </c>
      <c r="X35" s="16" t="str">
        <f t="shared" si="7"/>
        <v>Walter, Stückle</v>
      </c>
    </row>
    <row r="36" spans="3:24" ht="11.25" customHeight="1">
      <c r="C36" s="16">
        <v>5</v>
      </c>
      <c r="D36" s="16"/>
      <c r="E36" s="16" t="s">
        <v>28</v>
      </c>
      <c r="F36" s="16" t="s">
        <v>29</v>
      </c>
      <c r="G36" s="16" t="s">
        <v>14</v>
      </c>
      <c r="H36" s="16">
        <v>139</v>
      </c>
      <c r="I36" s="28">
        <v>5</v>
      </c>
      <c r="J36" s="18">
        <v>139</v>
      </c>
      <c r="K36" s="28">
        <v>2</v>
      </c>
      <c r="L36" s="16">
        <v>134</v>
      </c>
      <c r="M36" s="28">
        <v>1</v>
      </c>
      <c r="N36" s="19">
        <f t="shared" si="3"/>
        <v>412</v>
      </c>
      <c r="O36" s="29">
        <f t="shared" si="8"/>
        <v>137.33333333333334</v>
      </c>
      <c r="P36" s="30">
        <f t="shared" si="9"/>
        <v>2.6666666666666665</v>
      </c>
      <c r="S36" s="37" t="str">
        <f t="shared" si="4"/>
        <v>Krannich, Thomas</v>
      </c>
      <c r="T36" s="37"/>
      <c r="U36" s="37"/>
      <c r="V36" s="16" t="str">
        <f t="shared" si="5"/>
        <v>Krannich Thomas</v>
      </c>
      <c r="W36" s="16" t="str">
        <f t="shared" si="6"/>
        <v>HubGi Hülben</v>
      </c>
      <c r="X36" s="16" t="str">
        <f t="shared" si="7"/>
        <v>Thomas, Krannich</v>
      </c>
    </row>
    <row r="37" spans="3:24" ht="11.25" customHeight="1">
      <c r="C37" s="16">
        <v>6</v>
      </c>
      <c r="E37" s="16" t="s">
        <v>35</v>
      </c>
      <c r="F37" s="16" t="s">
        <v>54</v>
      </c>
      <c r="G37" s="16" t="s">
        <v>14</v>
      </c>
      <c r="H37" s="16">
        <v>138</v>
      </c>
      <c r="I37" s="28">
        <v>4</v>
      </c>
      <c r="J37" s="18">
        <v>140</v>
      </c>
      <c r="K37" s="28">
        <v>3</v>
      </c>
      <c r="L37" s="16">
        <v>134</v>
      </c>
      <c r="M37" s="28">
        <v>1</v>
      </c>
      <c r="N37" s="19">
        <f t="shared" si="3"/>
        <v>412</v>
      </c>
      <c r="O37" s="29">
        <f t="shared" si="8"/>
        <v>137.33333333333334</v>
      </c>
      <c r="P37" s="30">
        <f t="shared" si="9"/>
        <v>2.6666666666666665</v>
      </c>
      <c r="S37" s="37" t="str">
        <f t="shared" si="4"/>
        <v>Streble, Andreas</v>
      </c>
      <c r="T37" s="37"/>
      <c r="U37" s="37"/>
      <c r="V37" s="16" t="str">
        <f t="shared" si="5"/>
        <v>Streble Andreas</v>
      </c>
      <c r="W37" s="16" t="str">
        <f t="shared" si="6"/>
        <v>HubGi Hülben</v>
      </c>
      <c r="X37" s="16" t="str">
        <f t="shared" si="7"/>
        <v>Andreas, Streble</v>
      </c>
    </row>
    <row r="38" spans="3:24" ht="11.25" customHeight="1">
      <c r="C38" s="16">
        <v>7</v>
      </c>
      <c r="D38" s="16"/>
      <c r="E38" s="16" t="s">
        <v>30</v>
      </c>
      <c r="F38" s="16" t="s">
        <v>129</v>
      </c>
      <c r="G38" s="16" t="s">
        <v>15</v>
      </c>
      <c r="H38" s="16">
        <v>132</v>
      </c>
      <c r="I38" s="28">
        <v>0</v>
      </c>
      <c r="J38" s="18">
        <v>142</v>
      </c>
      <c r="K38" s="28">
        <v>3</v>
      </c>
      <c r="L38" s="16">
        <v>137</v>
      </c>
      <c r="M38" s="28">
        <v>2</v>
      </c>
      <c r="N38" s="19">
        <f t="shared" si="3"/>
        <v>411</v>
      </c>
      <c r="O38" s="29">
        <f t="shared" si="8"/>
        <v>137</v>
      </c>
      <c r="P38" s="30">
        <f t="shared" si="9"/>
        <v>1.6666666666666667</v>
      </c>
      <c r="S38" s="37" t="str">
        <f t="shared" si="4"/>
        <v>Schöllhammer, Susanne</v>
      </c>
      <c r="T38" s="37"/>
      <c r="U38" s="37"/>
      <c r="V38" s="16" t="str">
        <f t="shared" si="5"/>
        <v>Schöllhammer Susanne</v>
      </c>
      <c r="W38" s="16" t="str">
        <f t="shared" si="6"/>
        <v>SV Urach 2</v>
      </c>
      <c r="X38" s="16" t="str">
        <f t="shared" si="7"/>
        <v>Susanne, Schöllhammer</v>
      </c>
    </row>
    <row r="39" spans="3:24" ht="11.25" customHeight="1">
      <c r="C39" s="16">
        <v>8</v>
      </c>
      <c r="E39" s="16" t="s">
        <v>70</v>
      </c>
      <c r="F39" s="16" t="s">
        <v>71</v>
      </c>
      <c r="G39" s="16" t="s">
        <v>76</v>
      </c>
      <c r="H39" s="16">
        <v>136</v>
      </c>
      <c r="I39" s="28">
        <v>2</v>
      </c>
      <c r="J39" s="18">
        <v>139</v>
      </c>
      <c r="K39" s="28">
        <v>2</v>
      </c>
      <c r="L39" s="16">
        <v>135</v>
      </c>
      <c r="M39" s="28">
        <v>3</v>
      </c>
      <c r="N39" s="19">
        <f t="shared" si="3"/>
        <v>410</v>
      </c>
      <c r="O39" s="29">
        <f t="shared" si="8"/>
        <v>136.66666666666666</v>
      </c>
      <c r="P39" s="30">
        <f t="shared" si="9"/>
        <v>2.3333333333333335</v>
      </c>
      <c r="S39" s="37" t="str">
        <f t="shared" si="4"/>
        <v>Jäger, Anton</v>
      </c>
      <c r="T39" s="37"/>
      <c r="U39" s="37"/>
      <c r="V39" s="16" t="str">
        <f t="shared" si="5"/>
        <v>Jäger Anton</v>
      </c>
      <c r="W39" s="16" t="str">
        <f t="shared" si="6"/>
        <v>SV Dettingen</v>
      </c>
      <c r="X39" s="16" t="str">
        <f t="shared" si="7"/>
        <v>Anton, Jäger</v>
      </c>
    </row>
    <row r="40" spans="3:24" ht="11.25" customHeight="1">
      <c r="C40" s="16">
        <v>9</v>
      </c>
      <c r="E40" s="16" t="s">
        <v>111</v>
      </c>
      <c r="F40" s="16" t="s">
        <v>112</v>
      </c>
      <c r="G40" s="16" t="s">
        <v>14</v>
      </c>
      <c r="H40" s="16">
        <v>138</v>
      </c>
      <c r="I40" s="28">
        <v>3</v>
      </c>
      <c r="J40" s="18">
        <v>138</v>
      </c>
      <c r="K40" s="28">
        <v>3</v>
      </c>
      <c r="L40" s="16">
        <v>134</v>
      </c>
      <c r="M40" s="28">
        <v>0</v>
      </c>
      <c r="N40" s="19">
        <f t="shared" si="3"/>
        <v>410</v>
      </c>
      <c r="O40" s="29">
        <f t="shared" si="8"/>
        <v>136.66666666666666</v>
      </c>
      <c r="P40" s="30">
        <f t="shared" si="9"/>
        <v>2</v>
      </c>
      <c r="S40" s="37" t="str">
        <f t="shared" si="4"/>
        <v>Nitz, Gerd</v>
      </c>
      <c r="T40" s="37"/>
      <c r="U40" s="37"/>
      <c r="V40" s="16" t="str">
        <f t="shared" si="5"/>
        <v>Nitz Gerd</v>
      </c>
      <c r="W40" s="16" t="str">
        <f t="shared" si="6"/>
        <v>HubGi Hülben</v>
      </c>
      <c r="X40" s="16" t="str">
        <f t="shared" si="7"/>
        <v>Gerd, Nitz</v>
      </c>
    </row>
    <row r="41" spans="3:24" ht="11.25" customHeight="1">
      <c r="C41" s="16">
        <v>10</v>
      </c>
      <c r="E41" s="16" t="s">
        <v>33</v>
      </c>
      <c r="F41" s="16" t="s">
        <v>34</v>
      </c>
      <c r="G41" s="16" t="s">
        <v>57</v>
      </c>
      <c r="H41" s="16">
        <v>132</v>
      </c>
      <c r="I41" s="28">
        <v>0</v>
      </c>
      <c r="J41" s="18">
        <v>137</v>
      </c>
      <c r="K41" s="28">
        <v>1</v>
      </c>
      <c r="L41" s="16">
        <v>138</v>
      </c>
      <c r="M41" s="28">
        <v>3</v>
      </c>
      <c r="N41" s="19">
        <f t="shared" si="3"/>
        <v>407</v>
      </c>
      <c r="O41" s="29">
        <f t="shared" si="8"/>
        <v>135.66666666666666</v>
      </c>
      <c r="P41" s="30">
        <f t="shared" si="9"/>
        <v>1.3333333333333333</v>
      </c>
      <c r="S41" s="37" t="str">
        <f t="shared" si="4"/>
        <v>Sommer, Steffen</v>
      </c>
      <c r="T41" s="37"/>
      <c r="U41" s="37"/>
      <c r="V41" s="16" t="str">
        <f t="shared" si="5"/>
        <v>Sommer Steffen</v>
      </c>
      <c r="W41" s="16" t="str">
        <f t="shared" si="6"/>
        <v>SV Metzingen 1</v>
      </c>
      <c r="X41" s="16" t="str">
        <f t="shared" si="7"/>
        <v>Steffen, Sommer</v>
      </c>
    </row>
    <row r="42" spans="3:24" ht="11.25" customHeight="1">
      <c r="C42" s="16">
        <v>11</v>
      </c>
      <c r="D42" s="16"/>
      <c r="E42" s="16" t="s">
        <v>122</v>
      </c>
      <c r="F42" s="16" t="s">
        <v>123</v>
      </c>
      <c r="G42" s="16" t="s">
        <v>56</v>
      </c>
      <c r="H42" s="16">
        <v>137</v>
      </c>
      <c r="I42" s="28">
        <v>0</v>
      </c>
      <c r="J42" s="18">
        <v>130</v>
      </c>
      <c r="K42" s="28">
        <v>1</v>
      </c>
      <c r="L42" s="16">
        <v>139</v>
      </c>
      <c r="M42" s="28">
        <v>6</v>
      </c>
      <c r="N42" s="19">
        <f t="shared" si="3"/>
        <v>406</v>
      </c>
      <c r="O42" s="29">
        <f t="shared" si="8"/>
        <v>135.33333333333334</v>
      </c>
      <c r="P42" s="30">
        <f t="shared" si="9"/>
        <v>2.3333333333333335</v>
      </c>
      <c r="S42" s="37" t="str">
        <f t="shared" si="4"/>
        <v>Gehlhaar, Lars</v>
      </c>
      <c r="T42" s="37"/>
      <c r="U42" s="37"/>
      <c r="V42" s="16" t="str">
        <f t="shared" si="5"/>
        <v>Gehlhaar Lars</v>
      </c>
      <c r="W42" s="16" t="str">
        <f t="shared" si="6"/>
        <v>SV Metzingen 2</v>
      </c>
      <c r="X42" s="16" t="str">
        <f t="shared" si="7"/>
        <v>Lars, Gehlhaar</v>
      </c>
    </row>
    <row r="43" spans="3:24" ht="11.25" customHeight="1">
      <c r="C43" s="16">
        <v>12</v>
      </c>
      <c r="E43" s="16" t="s">
        <v>37</v>
      </c>
      <c r="F43" s="16" t="s">
        <v>39</v>
      </c>
      <c r="G43" s="16" t="s">
        <v>15</v>
      </c>
      <c r="H43" s="16">
        <v>137</v>
      </c>
      <c r="I43" s="28">
        <v>2</v>
      </c>
      <c r="J43" s="18">
        <v>130</v>
      </c>
      <c r="K43" s="28">
        <v>1</v>
      </c>
      <c r="L43" s="16">
        <v>139</v>
      </c>
      <c r="M43" s="28">
        <v>2</v>
      </c>
      <c r="N43" s="19">
        <f t="shared" si="3"/>
        <v>406</v>
      </c>
      <c r="O43" s="29">
        <f t="shared" si="8"/>
        <v>135.33333333333334</v>
      </c>
      <c r="P43" s="30">
        <f t="shared" si="9"/>
        <v>1.6666666666666667</v>
      </c>
      <c r="S43" s="37" t="str">
        <f t="shared" si="4"/>
        <v>Eberle, Margit</v>
      </c>
      <c r="T43" s="37"/>
      <c r="U43" s="37"/>
      <c r="V43" s="16" t="str">
        <f t="shared" si="5"/>
        <v>Eberle Margit</v>
      </c>
      <c r="W43" s="16" t="str">
        <f t="shared" si="6"/>
        <v>SV Urach 2</v>
      </c>
      <c r="X43" s="16" t="str">
        <f t="shared" si="7"/>
        <v>Margit, Eberle</v>
      </c>
    </row>
    <row r="44" spans="3:24" ht="11.25" customHeight="1">
      <c r="C44" s="16">
        <v>13</v>
      </c>
      <c r="D44" s="16"/>
      <c r="E44" s="16" t="s">
        <v>134</v>
      </c>
      <c r="F44" s="16" t="s">
        <v>29</v>
      </c>
      <c r="G44" s="16" t="s">
        <v>14</v>
      </c>
      <c r="H44" s="16">
        <v>124</v>
      </c>
      <c r="I44" s="28">
        <v>2</v>
      </c>
      <c r="J44" s="18">
        <v>142</v>
      </c>
      <c r="K44" s="28">
        <v>5</v>
      </c>
      <c r="L44" s="16">
        <v>138</v>
      </c>
      <c r="M44" s="28">
        <v>3</v>
      </c>
      <c r="N44" s="19">
        <f t="shared" si="3"/>
        <v>404</v>
      </c>
      <c r="O44" s="29">
        <f t="shared" si="8"/>
        <v>134.66666666666666</v>
      </c>
      <c r="P44" s="30">
        <f t="shared" si="9"/>
        <v>3.3333333333333335</v>
      </c>
      <c r="S44" s="37" t="str">
        <f t="shared" si="4"/>
        <v>Buck, Thomas</v>
      </c>
      <c r="T44" s="37"/>
      <c r="U44" s="37"/>
      <c r="V44" s="16" t="str">
        <f t="shared" si="5"/>
        <v>Buck Thomas</v>
      </c>
      <c r="W44" s="16" t="str">
        <f t="shared" si="6"/>
        <v>HubGi Hülben</v>
      </c>
      <c r="X44" s="16" t="str">
        <f t="shared" si="7"/>
        <v>Thomas, Buck</v>
      </c>
    </row>
    <row r="45" spans="3:24" ht="11.25" customHeight="1">
      <c r="C45" s="16">
        <v>14</v>
      </c>
      <c r="E45" s="16" t="s">
        <v>82</v>
      </c>
      <c r="F45" s="16" t="s">
        <v>83</v>
      </c>
      <c r="G45" s="16" t="s">
        <v>76</v>
      </c>
      <c r="H45" s="16">
        <v>134</v>
      </c>
      <c r="I45" s="28">
        <v>3</v>
      </c>
      <c r="J45" s="18">
        <v>133</v>
      </c>
      <c r="K45" s="28">
        <v>0</v>
      </c>
      <c r="L45" s="16">
        <v>137</v>
      </c>
      <c r="M45" s="28">
        <v>0</v>
      </c>
      <c r="N45" s="19">
        <f t="shared" si="3"/>
        <v>404</v>
      </c>
      <c r="O45" s="29">
        <f t="shared" si="8"/>
        <v>134.66666666666666</v>
      </c>
      <c r="P45" s="30">
        <f t="shared" si="9"/>
        <v>1</v>
      </c>
      <c r="S45" s="37" t="str">
        <f t="shared" si="4"/>
        <v>Götz, Karl</v>
      </c>
      <c r="T45" s="37"/>
      <c r="U45" s="37"/>
      <c r="V45" s="16" t="str">
        <f t="shared" si="5"/>
        <v>Götz Karl</v>
      </c>
      <c r="W45" s="16" t="str">
        <f t="shared" si="6"/>
        <v>SV Dettingen</v>
      </c>
      <c r="X45" s="16" t="str">
        <f t="shared" si="7"/>
        <v>Karl, Götz</v>
      </c>
    </row>
    <row r="46" spans="3:24" ht="11.25" customHeight="1">
      <c r="C46" s="16">
        <v>15</v>
      </c>
      <c r="E46" s="16" t="s">
        <v>72</v>
      </c>
      <c r="F46" s="16" t="s">
        <v>73</v>
      </c>
      <c r="G46" s="16" t="s">
        <v>57</v>
      </c>
      <c r="H46" s="16">
        <v>135</v>
      </c>
      <c r="I46" s="28">
        <v>0</v>
      </c>
      <c r="J46" s="18">
        <v>133</v>
      </c>
      <c r="K46" s="28">
        <v>3</v>
      </c>
      <c r="L46" s="16">
        <v>133</v>
      </c>
      <c r="M46" s="28">
        <v>3</v>
      </c>
      <c r="N46" s="19">
        <f t="shared" si="3"/>
        <v>401</v>
      </c>
      <c r="O46" s="29">
        <f t="shared" si="8"/>
        <v>133.66666666666666</v>
      </c>
      <c r="P46" s="30">
        <f t="shared" si="9"/>
        <v>2</v>
      </c>
      <c r="S46" s="37" t="str">
        <f t="shared" si="4"/>
        <v>Kapche, Reinhold</v>
      </c>
      <c r="T46" s="37"/>
      <c r="U46" s="37"/>
      <c r="V46" s="16" t="str">
        <f t="shared" si="5"/>
        <v>Kapche Reinhold</v>
      </c>
      <c r="W46" s="16" t="str">
        <f t="shared" si="6"/>
        <v>SV Metzingen 1</v>
      </c>
      <c r="X46" s="16" t="str">
        <f t="shared" si="7"/>
        <v>Reinhold, Kapche</v>
      </c>
    </row>
    <row r="47" spans="3:24" ht="11.25" customHeight="1">
      <c r="C47" s="16">
        <v>16</v>
      </c>
      <c r="E47" s="16" t="s">
        <v>58</v>
      </c>
      <c r="F47" s="16" t="s">
        <v>59</v>
      </c>
      <c r="G47" s="16" t="s">
        <v>14</v>
      </c>
      <c r="H47" s="16">
        <v>131</v>
      </c>
      <c r="I47" s="28">
        <v>1</v>
      </c>
      <c r="J47" s="18">
        <v>135</v>
      </c>
      <c r="K47" s="28">
        <v>1</v>
      </c>
      <c r="L47" s="16">
        <v>135</v>
      </c>
      <c r="M47" s="28">
        <v>0</v>
      </c>
      <c r="N47" s="19">
        <f t="shared" si="3"/>
        <v>401</v>
      </c>
      <c r="O47" s="29">
        <f t="shared" si="8"/>
        <v>133.66666666666666</v>
      </c>
      <c r="P47" s="30">
        <f t="shared" si="9"/>
        <v>0.66666666666666663</v>
      </c>
      <c r="S47" s="37" t="str">
        <f t="shared" si="4"/>
        <v>Schmierer, Jochen</v>
      </c>
      <c r="T47" s="37"/>
      <c r="U47" s="37"/>
      <c r="V47" s="16" t="str">
        <f t="shared" si="5"/>
        <v>Schmierer Jochen</v>
      </c>
      <c r="W47" s="16" t="str">
        <f t="shared" si="6"/>
        <v>HubGi Hülben</v>
      </c>
      <c r="X47" s="16" t="str">
        <f t="shared" si="7"/>
        <v>Jochen, Schmierer</v>
      </c>
    </row>
    <row r="48" spans="3:24" ht="11.25" customHeight="1">
      <c r="C48" s="16">
        <v>17</v>
      </c>
      <c r="E48" s="16" t="s">
        <v>32</v>
      </c>
      <c r="F48" s="16" t="s">
        <v>31</v>
      </c>
      <c r="G48" s="16" t="s">
        <v>16</v>
      </c>
      <c r="H48" s="16">
        <v>123</v>
      </c>
      <c r="I48" s="28">
        <v>2</v>
      </c>
      <c r="J48" s="18">
        <v>141</v>
      </c>
      <c r="K48" s="28">
        <v>3</v>
      </c>
      <c r="L48" s="16">
        <v>136</v>
      </c>
      <c r="M48" s="28">
        <v>1</v>
      </c>
      <c r="N48" s="19">
        <f t="shared" si="3"/>
        <v>400</v>
      </c>
      <c r="O48" s="29">
        <f t="shared" si="8"/>
        <v>133.33333333333334</v>
      </c>
      <c r="P48" s="30">
        <f t="shared" si="9"/>
        <v>2</v>
      </c>
      <c r="S48" s="37" t="str">
        <f t="shared" si="4"/>
        <v>Eckert, Wolfgang</v>
      </c>
      <c r="T48" s="37"/>
      <c r="U48" s="37"/>
      <c r="V48" s="16" t="str">
        <f t="shared" si="5"/>
        <v>Eckert Wolfgang</v>
      </c>
      <c r="W48" s="16" t="str">
        <f t="shared" si="6"/>
        <v>SV Urach 1</v>
      </c>
      <c r="X48" s="16" t="str">
        <f t="shared" si="7"/>
        <v>Wolfgang, Eckert</v>
      </c>
    </row>
    <row r="49" spans="3:24" ht="11.25" customHeight="1">
      <c r="C49" s="16">
        <v>18</v>
      </c>
      <c r="E49" s="16" t="s">
        <v>135</v>
      </c>
      <c r="F49" s="16" t="s">
        <v>104</v>
      </c>
      <c r="G49" s="16" t="s">
        <v>55</v>
      </c>
      <c r="H49" s="16">
        <v>138</v>
      </c>
      <c r="I49" s="28">
        <v>3</v>
      </c>
      <c r="J49" s="18">
        <v>134</v>
      </c>
      <c r="K49" s="28">
        <v>3</v>
      </c>
      <c r="L49" s="16">
        <v>127</v>
      </c>
      <c r="M49" s="28">
        <v>0</v>
      </c>
      <c r="N49" s="19">
        <f t="shared" si="3"/>
        <v>399</v>
      </c>
      <c r="O49" s="29">
        <f t="shared" si="8"/>
        <v>133</v>
      </c>
      <c r="P49" s="30">
        <f t="shared" si="9"/>
        <v>2</v>
      </c>
      <c r="S49" s="37" t="str">
        <f t="shared" si="4"/>
        <v>Wünsche , Mathias</v>
      </c>
      <c r="T49" s="37"/>
      <c r="U49" s="37"/>
      <c r="V49" s="16" t="str">
        <f t="shared" si="5"/>
        <v>Wünsche  Mathias</v>
      </c>
      <c r="W49" s="16" t="str">
        <f t="shared" si="6"/>
        <v>Sges Bempflingen</v>
      </c>
      <c r="X49" s="16" t="str">
        <f t="shared" si="7"/>
        <v xml:space="preserve">Mathias, Wünsche </v>
      </c>
    </row>
    <row r="50" spans="3:24" ht="10.199999999999999">
      <c r="C50" s="16">
        <v>19</v>
      </c>
      <c r="D50" s="16"/>
      <c r="E50" s="16" t="s">
        <v>53</v>
      </c>
      <c r="F50" s="16" t="s">
        <v>45</v>
      </c>
      <c r="G50" s="16" t="s">
        <v>55</v>
      </c>
      <c r="H50" s="16">
        <v>133</v>
      </c>
      <c r="I50" s="28">
        <v>1</v>
      </c>
      <c r="J50" s="18">
        <v>134</v>
      </c>
      <c r="K50" s="28">
        <v>1</v>
      </c>
      <c r="L50" s="16">
        <v>132</v>
      </c>
      <c r="M50" s="28">
        <v>3</v>
      </c>
      <c r="N50" s="19">
        <f t="shared" si="3"/>
        <v>399</v>
      </c>
      <c r="O50" s="29">
        <f t="shared" si="8"/>
        <v>133</v>
      </c>
      <c r="P50" s="30">
        <f t="shared" si="9"/>
        <v>1.6666666666666667</v>
      </c>
      <c r="S50" s="37" t="str">
        <f t="shared" si="4"/>
        <v>Bernauer, Markus</v>
      </c>
      <c r="T50" s="37"/>
      <c r="U50" s="37"/>
      <c r="V50" s="16" t="str">
        <f t="shared" si="5"/>
        <v>Bernauer Markus</v>
      </c>
      <c r="W50" s="16" t="str">
        <f t="shared" si="6"/>
        <v>Sges Bempflingen</v>
      </c>
      <c r="X50" s="16" t="str">
        <f t="shared" si="7"/>
        <v>Markus, Bernauer</v>
      </c>
    </row>
    <row r="51" spans="3:24" ht="10.199999999999999">
      <c r="C51" s="16">
        <v>20</v>
      </c>
      <c r="D51" s="16"/>
      <c r="E51" s="16" t="s">
        <v>40</v>
      </c>
      <c r="F51" s="16" t="s">
        <v>110</v>
      </c>
      <c r="G51" s="16" t="s">
        <v>76</v>
      </c>
      <c r="H51" s="16">
        <v>131</v>
      </c>
      <c r="I51" s="28">
        <v>1</v>
      </c>
      <c r="J51" s="18">
        <v>138</v>
      </c>
      <c r="K51" s="28">
        <v>4</v>
      </c>
      <c r="L51" s="16">
        <v>129</v>
      </c>
      <c r="M51" s="28">
        <v>3</v>
      </c>
      <c r="N51" s="19">
        <f t="shared" si="3"/>
        <v>398</v>
      </c>
      <c r="O51" s="29">
        <f t="shared" si="8"/>
        <v>132.66666666666666</v>
      </c>
      <c r="P51" s="30">
        <f t="shared" si="9"/>
        <v>2.6666666666666665</v>
      </c>
      <c r="V51" s="16" t="str">
        <f t="shared" si="5"/>
        <v>Vollmer Reiner</v>
      </c>
      <c r="W51" s="16" t="str">
        <f t="shared" si="6"/>
        <v>SV Dettingen</v>
      </c>
      <c r="X51" s="16" t="str">
        <f t="shared" si="7"/>
        <v>Reiner, Vollmer</v>
      </c>
    </row>
    <row r="52" spans="3:24" ht="10.199999999999999">
      <c r="C52" s="16">
        <v>21</v>
      </c>
      <c r="E52" s="16" t="s">
        <v>133</v>
      </c>
      <c r="F52" s="16" t="s">
        <v>125</v>
      </c>
      <c r="G52" s="16" t="s">
        <v>57</v>
      </c>
      <c r="H52" s="16">
        <v>136</v>
      </c>
      <c r="I52" s="28">
        <v>2</v>
      </c>
      <c r="J52" s="18">
        <v>132</v>
      </c>
      <c r="K52" s="28">
        <v>2</v>
      </c>
      <c r="L52" s="16">
        <v>130</v>
      </c>
      <c r="M52" s="28">
        <v>1</v>
      </c>
      <c r="N52" s="19">
        <f t="shared" si="3"/>
        <v>398</v>
      </c>
      <c r="O52" s="29">
        <f t="shared" si="8"/>
        <v>132.66666666666666</v>
      </c>
      <c r="P52" s="30">
        <f t="shared" si="9"/>
        <v>1.6666666666666667</v>
      </c>
      <c r="V52" s="16" t="str">
        <f t="shared" si="5"/>
        <v>Stiefel Uwe</v>
      </c>
      <c r="W52" s="16" t="str">
        <f t="shared" si="6"/>
        <v>SV Metzingen 1</v>
      </c>
      <c r="X52" s="16" t="str">
        <f t="shared" si="7"/>
        <v>Uwe, Stiefel</v>
      </c>
    </row>
    <row r="53" spans="3:24" ht="10.199999999999999">
      <c r="C53" s="16">
        <v>22</v>
      </c>
      <c r="D53" s="16"/>
      <c r="E53" s="16" t="s">
        <v>46</v>
      </c>
      <c r="F53" s="16" t="s">
        <v>47</v>
      </c>
      <c r="G53" s="16" t="s">
        <v>75</v>
      </c>
      <c r="H53" s="16">
        <v>132</v>
      </c>
      <c r="I53" s="28">
        <v>0</v>
      </c>
      <c r="J53" s="18">
        <v>133</v>
      </c>
      <c r="K53" s="28">
        <v>0</v>
      </c>
      <c r="L53" s="16">
        <v>126</v>
      </c>
      <c r="M53" s="28">
        <v>2</v>
      </c>
      <c r="N53" s="19">
        <f t="shared" si="3"/>
        <v>391</v>
      </c>
      <c r="O53" s="29">
        <f t="shared" si="8"/>
        <v>130.33333333333334</v>
      </c>
      <c r="P53" s="30">
        <f t="shared" si="9"/>
        <v>0.66666666666666663</v>
      </c>
      <c r="V53" s="16" t="str">
        <f t="shared" si="5"/>
        <v>Janovsky Albert</v>
      </c>
      <c r="W53" s="16" t="str">
        <f t="shared" si="6"/>
        <v>SV Großbettlingen 1</v>
      </c>
      <c r="X53" s="16" t="str">
        <f t="shared" si="7"/>
        <v>Albert, Janovsky</v>
      </c>
    </row>
    <row r="54" spans="3:24" ht="10.199999999999999">
      <c r="C54" s="16">
        <v>23</v>
      </c>
      <c r="E54" s="16" t="s">
        <v>127</v>
      </c>
      <c r="F54" s="16" t="s">
        <v>128</v>
      </c>
      <c r="G54" s="16" t="s">
        <v>75</v>
      </c>
      <c r="H54" s="16">
        <v>127</v>
      </c>
      <c r="I54" s="28">
        <v>0</v>
      </c>
      <c r="J54" s="18">
        <v>129</v>
      </c>
      <c r="K54" s="28">
        <v>1</v>
      </c>
      <c r="L54" s="16">
        <v>134</v>
      </c>
      <c r="M54" s="28">
        <v>2</v>
      </c>
      <c r="N54" s="19">
        <f t="shared" si="3"/>
        <v>390</v>
      </c>
      <c r="O54" s="29">
        <f t="shared" si="8"/>
        <v>130</v>
      </c>
      <c r="P54" s="30">
        <f t="shared" si="9"/>
        <v>1</v>
      </c>
      <c r="V54" s="16" t="str">
        <f t="shared" si="5"/>
        <v>Schock Reno</v>
      </c>
      <c r="W54" s="16" t="str">
        <f t="shared" si="6"/>
        <v>SV Großbettlingen 1</v>
      </c>
      <c r="X54" s="16" t="str">
        <f t="shared" si="7"/>
        <v>Reno, Schock</v>
      </c>
    </row>
    <row r="55" spans="3:24" ht="10.199999999999999">
      <c r="C55" s="16">
        <v>24</v>
      </c>
      <c r="D55" s="16"/>
      <c r="E55" s="16" t="s">
        <v>48</v>
      </c>
      <c r="F55" s="16" t="s">
        <v>49</v>
      </c>
      <c r="G55" s="16" t="s">
        <v>69</v>
      </c>
      <c r="H55" s="16">
        <v>122</v>
      </c>
      <c r="I55" s="28">
        <v>0</v>
      </c>
      <c r="J55" s="18">
        <v>138</v>
      </c>
      <c r="K55" s="28">
        <v>1</v>
      </c>
      <c r="L55" s="16">
        <v>130</v>
      </c>
      <c r="M55" s="28">
        <v>1</v>
      </c>
      <c r="N55" s="19">
        <f t="shared" si="3"/>
        <v>390</v>
      </c>
      <c r="O55" s="29">
        <f t="shared" si="8"/>
        <v>130</v>
      </c>
      <c r="P55" s="30">
        <f t="shared" si="9"/>
        <v>0.66666666666666663</v>
      </c>
      <c r="V55" s="16" t="str">
        <f t="shared" si="5"/>
        <v>Preuss Marcel</v>
      </c>
      <c r="W55" s="16"/>
      <c r="X55" s="16" t="str">
        <f t="shared" si="7"/>
        <v>Marcel, Preuss</v>
      </c>
    </row>
    <row r="56" spans="3:24" ht="10.199999999999999">
      <c r="C56" s="16">
        <v>25</v>
      </c>
      <c r="E56" s="16" t="s">
        <v>60</v>
      </c>
      <c r="F56" s="16" t="s">
        <v>61</v>
      </c>
      <c r="G56" s="16" t="s">
        <v>76</v>
      </c>
      <c r="H56" s="16">
        <v>129</v>
      </c>
      <c r="I56" s="28">
        <v>2</v>
      </c>
      <c r="J56" s="18">
        <v>143</v>
      </c>
      <c r="K56" s="28">
        <v>3</v>
      </c>
      <c r="L56" s="16">
        <v>116</v>
      </c>
      <c r="M56" s="28">
        <v>1</v>
      </c>
      <c r="N56" s="19">
        <f t="shared" si="3"/>
        <v>388</v>
      </c>
      <c r="O56" s="29">
        <f t="shared" si="8"/>
        <v>129.33333333333334</v>
      </c>
      <c r="P56" s="30">
        <f t="shared" si="9"/>
        <v>2</v>
      </c>
      <c r="V56" s="16" t="str">
        <f t="shared" si="5"/>
        <v>Müller Manfred</v>
      </c>
      <c r="W56" s="16"/>
      <c r="X56" s="16" t="str">
        <f t="shared" si="7"/>
        <v>Manfred, Müller</v>
      </c>
    </row>
    <row r="57" spans="3:24" ht="10.199999999999999">
      <c r="C57" s="16">
        <v>26</v>
      </c>
      <c r="E57" s="16" t="s">
        <v>66</v>
      </c>
      <c r="F57" s="16" t="s">
        <v>67</v>
      </c>
      <c r="G57" s="16" t="s">
        <v>93</v>
      </c>
      <c r="H57" s="16">
        <v>118</v>
      </c>
      <c r="I57" s="28">
        <v>0</v>
      </c>
      <c r="J57" s="18">
        <v>135</v>
      </c>
      <c r="K57" s="28">
        <v>2</v>
      </c>
      <c r="L57" s="16">
        <v>135</v>
      </c>
      <c r="M57" s="28">
        <v>0</v>
      </c>
      <c r="N57" s="19">
        <f t="shared" si="3"/>
        <v>388</v>
      </c>
      <c r="O57" s="29">
        <f t="shared" si="8"/>
        <v>129.33333333333334</v>
      </c>
      <c r="P57" s="30">
        <f t="shared" si="9"/>
        <v>0.66666666666666663</v>
      </c>
      <c r="V57" s="16" t="str">
        <f t="shared" si="5"/>
        <v>Linke Herwart</v>
      </c>
      <c r="W57" s="16" t="str">
        <f t="shared" si="6"/>
        <v>SV Metzingen 3</v>
      </c>
      <c r="X57" s="16" t="str">
        <f t="shared" si="7"/>
        <v>Herwart, Linke</v>
      </c>
    </row>
    <row r="58" spans="3:24" ht="10.199999999999999">
      <c r="C58" s="16">
        <v>27</v>
      </c>
      <c r="E58" s="16" t="s">
        <v>87</v>
      </c>
      <c r="F58" s="16" t="s">
        <v>88</v>
      </c>
      <c r="G58" s="16" t="s">
        <v>131</v>
      </c>
      <c r="H58" s="16">
        <v>125</v>
      </c>
      <c r="I58" s="28">
        <v>1</v>
      </c>
      <c r="J58" s="18">
        <v>135</v>
      </c>
      <c r="K58" s="28">
        <v>2</v>
      </c>
      <c r="L58" s="16">
        <v>124</v>
      </c>
      <c r="M58" s="28">
        <v>4</v>
      </c>
      <c r="N58" s="19">
        <f t="shared" si="3"/>
        <v>384</v>
      </c>
      <c r="O58" s="29">
        <f t="shared" si="8"/>
        <v>128</v>
      </c>
      <c r="P58" s="30">
        <f t="shared" si="9"/>
        <v>2.3333333333333335</v>
      </c>
      <c r="V58" s="16" t="str">
        <f t="shared" si="5"/>
        <v>Eulberg Martina</v>
      </c>
      <c r="W58" s="16" t="str">
        <f t="shared" si="6"/>
        <v>SV Riederich 1</v>
      </c>
      <c r="X58" s="16" t="str">
        <f t="shared" si="7"/>
        <v>Martina, Eulberg</v>
      </c>
    </row>
    <row r="59" spans="3:24" ht="10.199999999999999">
      <c r="C59" s="16">
        <v>28</v>
      </c>
      <c r="E59" s="16" t="s">
        <v>37</v>
      </c>
      <c r="F59" s="16" t="s">
        <v>38</v>
      </c>
      <c r="G59" s="16" t="s">
        <v>16</v>
      </c>
      <c r="H59" s="16">
        <v>137</v>
      </c>
      <c r="I59" s="28">
        <v>2</v>
      </c>
      <c r="J59" s="18">
        <v>117</v>
      </c>
      <c r="K59" s="28">
        <v>1</v>
      </c>
      <c r="L59" s="16">
        <v>130</v>
      </c>
      <c r="M59" s="28">
        <v>2</v>
      </c>
      <c r="N59" s="19">
        <f t="shared" si="3"/>
        <v>384</v>
      </c>
      <c r="O59" s="29">
        <f t="shared" si="8"/>
        <v>128</v>
      </c>
      <c r="P59" s="30">
        <f t="shared" si="9"/>
        <v>1.6666666666666667</v>
      </c>
      <c r="V59" s="16" t="str">
        <f t="shared" si="5"/>
        <v>Eberle Bernd</v>
      </c>
      <c r="W59" s="16" t="str">
        <f t="shared" si="6"/>
        <v>SV Urach 1</v>
      </c>
      <c r="X59" s="16" t="str">
        <f t="shared" si="7"/>
        <v>Bernd, Eberle</v>
      </c>
    </row>
    <row r="60" spans="3:24" ht="10.199999999999999">
      <c r="C60" s="16">
        <v>29</v>
      </c>
      <c r="E60" s="16" t="s">
        <v>48</v>
      </c>
      <c r="F60" s="16" t="s">
        <v>85</v>
      </c>
      <c r="G60" s="16" t="s">
        <v>69</v>
      </c>
      <c r="H60" s="16">
        <v>132</v>
      </c>
      <c r="I60" s="28">
        <v>1</v>
      </c>
      <c r="J60" s="18">
        <v>129</v>
      </c>
      <c r="K60" s="28">
        <v>2</v>
      </c>
      <c r="L60" s="16">
        <v>123</v>
      </c>
      <c r="M60" s="28">
        <v>0</v>
      </c>
      <c r="N60" s="19">
        <f t="shared" si="3"/>
        <v>384</v>
      </c>
      <c r="O60" s="29">
        <f t="shared" si="8"/>
        <v>128</v>
      </c>
      <c r="P60" s="30">
        <f t="shared" si="9"/>
        <v>1</v>
      </c>
      <c r="V60" s="16" t="str">
        <f t="shared" si="5"/>
        <v>Preuss Marvin</v>
      </c>
      <c r="W60" s="16" t="str">
        <f t="shared" si="6"/>
        <v>SV Sondelfingen</v>
      </c>
      <c r="X60" s="16" t="str">
        <f t="shared" si="7"/>
        <v>Marvin, Preuss</v>
      </c>
    </row>
    <row r="61" spans="3:24" ht="10.199999999999999">
      <c r="C61" s="16">
        <v>30</v>
      </c>
      <c r="E61" s="16" t="s">
        <v>80</v>
      </c>
      <c r="F61" s="16" t="s">
        <v>79</v>
      </c>
      <c r="G61" s="16" t="s">
        <v>76</v>
      </c>
      <c r="H61" s="16">
        <v>135</v>
      </c>
      <c r="I61" s="28">
        <v>0</v>
      </c>
      <c r="J61" s="18">
        <v>116</v>
      </c>
      <c r="K61" s="28">
        <v>0</v>
      </c>
      <c r="L61" s="16">
        <v>132</v>
      </c>
      <c r="M61" s="28">
        <v>3</v>
      </c>
      <c r="N61" s="19">
        <f t="shared" si="3"/>
        <v>383</v>
      </c>
      <c r="O61" s="29">
        <f t="shared" si="8"/>
        <v>127.66666666666667</v>
      </c>
      <c r="P61" s="30">
        <f t="shared" si="9"/>
        <v>1</v>
      </c>
      <c r="V61" s="16" t="str">
        <f t="shared" si="5"/>
        <v>Heisler Stefan</v>
      </c>
      <c r="W61" s="16" t="str">
        <f t="shared" si="6"/>
        <v>SV Dettingen</v>
      </c>
      <c r="X61" s="16" t="str">
        <f t="shared" ref="X61:X71" si="10">F61&amp;", "&amp;E61</f>
        <v>Stefan, Heisler</v>
      </c>
    </row>
    <row r="62" spans="3:24" ht="10.199999999999999">
      <c r="C62" s="16">
        <v>31</v>
      </c>
      <c r="D62" s="16"/>
      <c r="E62" s="16" t="s">
        <v>117</v>
      </c>
      <c r="F62" s="16" t="s">
        <v>118</v>
      </c>
      <c r="G62" s="16" t="s">
        <v>57</v>
      </c>
      <c r="H62" s="16">
        <v>117</v>
      </c>
      <c r="I62" s="28">
        <v>0</v>
      </c>
      <c r="J62" s="18">
        <v>141</v>
      </c>
      <c r="K62" s="28">
        <v>4</v>
      </c>
      <c r="L62" s="16">
        <v>124</v>
      </c>
      <c r="M62" s="28">
        <v>2</v>
      </c>
      <c r="N62" s="19">
        <f t="shared" si="3"/>
        <v>382</v>
      </c>
      <c r="O62" s="29">
        <f t="shared" si="8"/>
        <v>127.33333333333333</v>
      </c>
      <c r="P62" s="30">
        <f t="shared" si="9"/>
        <v>2</v>
      </c>
      <c r="V62" s="16" t="str">
        <f t="shared" si="5"/>
        <v>Blumtritt Georg</v>
      </c>
      <c r="W62" s="16" t="str">
        <f t="shared" si="6"/>
        <v>SV Metzingen 1</v>
      </c>
      <c r="X62" s="16" t="str">
        <f t="shared" si="10"/>
        <v>Georg, Blumtritt</v>
      </c>
    </row>
    <row r="63" spans="3:24" ht="10.199999999999999">
      <c r="C63" s="16">
        <v>32</v>
      </c>
      <c r="E63" s="16" t="s">
        <v>94</v>
      </c>
      <c r="F63" s="16" t="s">
        <v>95</v>
      </c>
      <c r="G63" s="16" t="s">
        <v>92</v>
      </c>
      <c r="H63" s="16">
        <v>111</v>
      </c>
      <c r="I63" s="28">
        <v>3</v>
      </c>
      <c r="J63" s="18">
        <v>139</v>
      </c>
      <c r="K63" s="28">
        <v>1</v>
      </c>
      <c r="L63" s="16">
        <v>128</v>
      </c>
      <c r="M63" s="28">
        <v>1</v>
      </c>
      <c r="N63" s="19">
        <f t="shared" si="3"/>
        <v>378</v>
      </c>
      <c r="O63" s="29">
        <f t="shared" si="8"/>
        <v>126</v>
      </c>
      <c r="P63" s="30">
        <f t="shared" si="9"/>
        <v>1.6666666666666667</v>
      </c>
      <c r="V63" s="16" t="str">
        <f t="shared" si="5"/>
        <v>Bärmann Otto</v>
      </c>
      <c r="W63" s="16" t="str">
        <f t="shared" si="6"/>
        <v>KKSV Neuhausen</v>
      </c>
      <c r="X63" s="16" t="str">
        <f t="shared" si="10"/>
        <v>Otto, Bärmann</v>
      </c>
    </row>
    <row r="64" spans="3:24" ht="10.199999999999999">
      <c r="C64" s="16">
        <v>33</v>
      </c>
      <c r="E64" s="16" t="s">
        <v>42</v>
      </c>
      <c r="F64" s="16" t="s">
        <v>43</v>
      </c>
      <c r="G64" s="16" t="s">
        <v>56</v>
      </c>
      <c r="H64" s="16">
        <v>138</v>
      </c>
      <c r="I64" s="28">
        <v>2</v>
      </c>
      <c r="J64" s="18">
        <v>128</v>
      </c>
      <c r="K64" s="28">
        <v>0</v>
      </c>
      <c r="L64" s="16">
        <v>110</v>
      </c>
      <c r="M64" s="28">
        <v>1</v>
      </c>
      <c r="N64" s="19">
        <f t="shared" ref="N64:N91" si="11">SUM(H64,J64,L64)</f>
        <v>376</v>
      </c>
      <c r="O64" s="29">
        <f t="shared" si="8"/>
        <v>125.33333333333333</v>
      </c>
      <c r="P64" s="30">
        <f t="shared" si="9"/>
        <v>1</v>
      </c>
      <c r="V64" s="16" t="str">
        <f t="shared" si="5"/>
        <v>Liedtke Frank</v>
      </c>
      <c r="W64" s="16" t="str">
        <f t="shared" si="6"/>
        <v>SV Metzingen 2</v>
      </c>
      <c r="X64" s="16" t="str">
        <f t="shared" si="10"/>
        <v>Frank, Liedtke</v>
      </c>
    </row>
    <row r="65" spans="3:24" ht="10.199999999999999">
      <c r="C65" s="16">
        <v>34</v>
      </c>
      <c r="E65" s="16" t="s">
        <v>119</v>
      </c>
      <c r="F65" s="16" t="s">
        <v>120</v>
      </c>
      <c r="G65" s="16" t="s">
        <v>93</v>
      </c>
      <c r="H65" s="16">
        <v>115</v>
      </c>
      <c r="I65" s="28">
        <v>0</v>
      </c>
      <c r="J65" s="18">
        <v>125</v>
      </c>
      <c r="K65" s="28">
        <v>1</v>
      </c>
      <c r="L65" s="16">
        <v>134</v>
      </c>
      <c r="M65" s="28">
        <v>2</v>
      </c>
      <c r="N65" s="19">
        <f t="shared" si="11"/>
        <v>374</v>
      </c>
      <c r="O65" s="29">
        <f t="shared" si="8"/>
        <v>124.66666666666667</v>
      </c>
      <c r="P65" s="30">
        <f t="shared" si="9"/>
        <v>1</v>
      </c>
      <c r="V65" s="16" t="str">
        <f t="shared" si="5"/>
        <v>Grau Ulrich</v>
      </c>
      <c r="W65" s="16" t="str">
        <f t="shared" si="6"/>
        <v>SV Metzingen 3</v>
      </c>
      <c r="X65" s="16" t="str">
        <f t="shared" si="10"/>
        <v>Ulrich, Grau</v>
      </c>
    </row>
    <row r="66" spans="3:24" ht="10.199999999999999">
      <c r="C66" s="16">
        <v>35</v>
      </c>
      <c r="D66" s="16"/>
      <c r="E66" s="16" t="s">
        <v>64</v>
      </c>
      <c r="F66" s="16" t="s">
        <v>65</v>
      </c>
      <c r="G66" s="16" t="s">
        <v>55</v>
      </c>
      <c r="H66" s="16">
        <v>121</v>
      </c>
      <c r="I66" s="28">
        <v>1</v>
      </c>
      <c r="J66" s="18">
        <v>127</v>
      </c>
      <c r="K66" s="28">
        <v>1</v>
      </c>
      <c r="L66" s="16">
        <v>125</v>
      </c>
      <c r="M66" s="28">
        <v>0</v>
      </c>
      <c r="N66" s="19">
        <f t="shared" si="11"/>
        <v>373</v>
      </c>
      <c r="O66" s="29">
        <f t="shared" si="8"/>
        <v>124.33333333333333</v>
      </c>
      <c r="P66" s="30">
        <f t="shared" si="9"/>
        <v>0.66666666666666663</v>
      </c>
      <c r="V66" s="16" t="str">
        <f t="shared" si="5"/>
        <v>Bracher Christian</v>
      </c>
      <c r="W66" s="16" t="str">
        <f t="shared" si="6"/>
        <v>Sges Bempflingen</v>
      </c>
      <c r="X66" s="16" t="str">
        <f t="shared" si="10"/>
        <v>Christian, Bracher</v>
      </c>
    </row>
    <row r="67" spans="3:24" ht="10.199999999999999">
      <c r="C67" s="16">
        <v>36</v>
      </c>
      <c r="E67" s="16" t="s">
        <v>99</v>
      </c>
      <c r="F67" s="16" t="s">
        <v>100</v>
      </c>
      <c r="G67" s="16" t="s">
        <v>56</v>
      </c>
      <c r="H67" s="16">
        <v>107</v>
      </c>
      <c r="I67" s="28">
        <v>0</v>
      </c>
      <c r="J67" s="18">
        <v>133</v>
      </c>
      <c r="K67" s="28">
        <v>2</v>
      </c>
      <c r="L67" s="16">
        <v>128</v>
      </c>
      <c r="M67" s="28">
        <v>3</v>
      </c>
      <c r="N67" s="19">
        <f t="shared" si="11"/>
        <v>368</v>
      </c>
      <c r="O67" s="29">
        <f t="shared" si="8"/>
        <v>122.66666666666667</v>
      </c>
      <c r="P67" s="30">
        <f t="shared" si="9"/>
        <v>1.6666666666666667</v>
      </c>
      <c r="V67" s="16" t="str">
        <f t="shared" si="5"/>
        <v>Ostojic Dejan</v>
      </c>
      <c r="W67" s="16" t="str">
        <f t="shared" si="6"/>
        <v>SV Metzingen 2</v>
      </c>
      <c r="X67" s="16" t="str">
        <f t="shared" si="10"/>
        <v>Dejan, Ostojic</v>
      </c>
    </row>
    <row r="68" spans="3:24" ht="10.199999999999999">
      <c r="C68" s="16">
        <v>37</v>
      </c>
      <c r="E68" s="16" t="s">
        <v>51</v>
      </c>
      <c r="F68" s="16" t="s">
        <v>52</v>
      </c>
      <c r="G68" s="16" t="s">
        <v>93</v>
      </c>
      <c r="H68" s="16">
        <v>116</v>
      </c>
      <c r="I68" s="28">
        <v>0</v>
      </c>
      <c r="J68" s="18">
        <v>123</v>
      </c>
      <c r="K68" s="28">
        <v>2</v>
      </c>
      <c r="L68" s="16">
        <v>114</v>
      </c>
      <c r="M68" s="28">
        <v>1</v>
      </c>
      <c r="N68" s="19">
        <f t="shared" si="11"/>
        <v>353</v>
      </c>
      <c r="O68" s="29">
        <f t="shared" si="8"/>
        <v>117.66666666666667</v>
      </c>
      <c r="P68" s="30">
        <f t="shared" si="9"/>
        <v>1</v>
      </c>
      <c r="V68" s="16" t="str">
        <f t="shared" si="5"/>
        <v>Nuhiu Shaban</v>
      </c>
      <c r="W68" s="16" t="str">
        <f t="shared" si="6"/>
        <v>SV Metzingen 3</v>
      </c>
      <c r="X68" s="16" t="str">
        <f t="shared" si="10"/>
        <v>Shaban, Nuhiu</v>
      </c>
    </row>
    <row r="69" spans="3:24" ht="10.199999999999999">
      <c r="C69" s="16">
        <v>38</v>
      </c>
      <c r="E69" s="16" t="s">
        <v>97</v>
      </c>
      <c r="F69" s="16" t="s">
        <v>98</v>
      </c>
      <c r="G69" s="16" t="s">
        <v>92</v>
      </c>
      <c r="H69" s="16">
        <v>125</v>
      </c>
      <c r="I69" s="28">
        <v>1</v>
      </c>
      <c r="J69" s="18">
        <v>125</v>
      </c>
      <c r="K69" s="28">
        <v>3</v>
      </c>
      <c r="L69" s="16">
        <v>102</v>
      </c>
      <c r="M69" s="28">
        <v>1</v>
      </c>
      <c r="N69" s="19">
        <f t="shared" si="11"/>
        <v>352</v>
      </c>
      <c r="O69" s="29">
        <f t="shared" si="8"/>
        <v>117.33333333333333</v>
      </c>
      <c r="P69" s="30">
        <f t="shared" si="9"/>
        <v>1.6666666666666667</v>
      </c>
      <c r="V69" s="16" t="str">
        <f t="shared" si="5"/>
        <v>Wolf Klaus</v>
      </c>
      <c r="W69" s="16" t="str">
        <f t="shared" si="6"/>
        <v>KKSV Neuhausen</v>
      </c>
      <c r="X69" s="16" t="str">
        <f t="shared" si="10"/>
        <v>Klaus, Wolf</v>
      </c>
    </row>
    <row r="70" spans="3:24" ht="10.199999999999999">
      <c r="C70" s="16">
        <v>39</v>
      </c>
      <c r="E70" s="16" t="s">
        <v>105</v>
      </c>
      <c r="F70" s="16" t="s">
        <v>81</v>
      </c>
      <c r="G70" s="16" t="s">
        <v>56</v>
      </c>
      <c r="H70" s="16">
        <v>110</v>
      </c>
      <c r="I70" s="28">
        <v>1</v>
      </c>
      <c r="J70" s="18">
        <v>115</v>
      </c>
      <c r="K70" s="28">
        <v>0</v>
      </c>
      <c r="L70" s="16">
        <v>126</v>
      </c>
      <c r="M70" s="28">
        <v>0</v>
      </c>
      <c r="N70" s="19">
        <f t="shared" si="11"/>
        <v>351</v>
      </c>
      <c r="O70" s="29">
        <f t="shared" si="8"/>
        <v>117</v>
      </c>
      <c r="P70" s="30">
        <f t="shared" si="9"/>
        <v>0.33333333333333331</v>
      </c>
      <c r="V70" s="16" t="str">
        <f t="shared" si="5"/>
        <v>Kallweit Oliver</v>
      </c>
      <c r="W70" s="16" t="str">
        <f t="shared" si="6"/>
        <v>SV Metzingen 2</v>
      </c>
      <c r="X70" s="16" t="str">
        <f t="shared" si="10"/>
        <v>Oliver, Kallweit</v>
      </c>
    </row>
    <row r="71" spans="3:24" ht="10.199999999999999">
      <c r="C71" s="16">
        <v>40</v>
      </c>
      <c r="E71" s="16" t="s">
        <v>126</v>
      </c>
      <c r="F71" s="16" t="s">
        <v>81</v>
      </c>
      <c r="G71" s="16" t="s">
        <v>75</v>
      </c>
      <c r="H71" s="16">
        <v>108</v>
      </c>
      <c r="I71" s="28">
        <v>1</v>
      </c>
      <c r="J71" s="18">
        <v>114</v>
      </c>
      <c r="K71" s="28">
        <v>1</v>
      </c>
      <c r="L71" s="16">
        <v>128</v>
      </c>
      <c r="M71" s="28">
        <v>2</v>
      </c>
      <c r="N71" s="19">
        <f t="shared" si="11"/>
        <v>350</v>
      </c>
      <c r="O71" s="29">
        <f t="shared" si="8"/>
        <v>116.66666666666667</v>
      </c>
      <c r="P71" s="30">
        <f t="shared" si="9"/>
        <v>1.3333333333333333</v>
      </c>
      <c r="V71" s="16" t="str">
        <f t="shared" si="5"/>
        <v>Rohloff Oliver</v>
      </c>
      <c r="W71" s="16"/>
      <c r="X71" s="16" t="str">
        <f t="shared" si="10"/>
        <v>Oliver, Rohloff</v>
      </c>
    </row>
    <row r="72" spans="3:24" ht="10.199999999999999">
      <c r="C72" s="16">
        <v>41</v>
      </c>
      <c r="E72" s="16" t="s">
        <v>40</v>
      </c>
      <c r="F72" s="16" t="s">
        <v>41</v>
      </c>
      <c r="G72" s="16" t="s">
        <v>75</v>
      </c>
      <c r="H72" s="16">
        <v>110</v>
      </c>
      <c r="I72" s="28">
        <v>1</v>
      </c>
      <c r="J72" s="18">
        <v>125</v>
      </c>
      <c r="K72" s="28">
        <v>1</v>
      </c>
      <c r="L72" s="16">
        <v>115</v>
      </c>
      <c r="M72" s="28">
        <v>1</v>
      </c>
      <c r="N72" s="19">
        <f t="shared" si="11"/>
        <v>350</v>
      </c>
      <c r="O72" s="29">
        <f t="shared" si="8"/>
        <v>116.66666666666667</v>
      </c>
      <c r="P72" s="30">
        <f t="shared" si="9"/>
        <v>1</v>
      </c>
      <c r="V72" s="16" t="str">
        <f>E72&amp;" "&amp;F72</f>
        <v>Vollmer Clemens</v>
      </c>
      <c r="W72" s="16" t="str">
        <f>G72</f>
        <v>SV Großbettlingen 1</v>
      </c>
      <c r="X72" s="16" t="str">
        <f>F72&amp;", "&amp;E72</f>
        <v>Clemens, Vollmer</v>
      </c>
    </row>
    <row r="73" spans="3:24" ht="10.199999999999999">
      <c r="C73" s="16">
        <v>42</v>
      </c>
      <c r="E73" s="16" t="s">
        <v>64</v>
      </c>
      <c r="F73" s="16" t="s">
        <v>90</v>
      </c>
      <c r="G73" s="16" t="s">
        <v>69</v>
      </c>
      <c r="H73" s="16">
        <v>92</v>
      </c>
      <c r="I73" s="28">
        <v>1</v>
      </c>
      <c r="J73" s="18">
        <v>135</v>
      </c>
      <c r="K73" s="28">
        <v>2</v>
      </c>
      <c r="L73" s="16">
        <v>121</v>
      </c>
      <c r="M73" s="28">
        <v>0</v>
      </c>
      <c r="N73" s="19">
        <f t="shared" si="11"/>
        <v>348</v>
      </c>
      <c r="O73" s="29">
        <f t="shared" si="8"/>
        <v>116</v>
      </c>
      <c r="P73" s="30">
        <f t="shared" si="9"/>
        <v>1</v>
      </c>
      <c r="V73" s="16" t="str">
        <f t="shared" ref="V73:V80" si="12">E73&amp;" "&amp;F73</f>
        <v>Bracher Ingrid</v>
      </c>
      <c r="W73" s="16" t="str">
        <f t="shared" ref="W73:W80" si="13">G73</f>
        <v>SV Sondelfingen</v>
      </c>
      <c r="X73" s="16" t="str">
        <f t="shared" ref="X73:X80" si="14">F73&amp;", "&amp;E73</f>
        <v>Ingrid, Bracher</v>
      </c>
    </row>
    <row r="74" spans="3:24" ht="10.199999999999999">
      <c r="C74" s="16">
        <v>43</v>
      </c>
      <c r="E74" s="16" t="s">
        <v>136</v>
      </c>
      <c r="F74" s="16" t="s">
        <v>138</v>
      </c>
      <c r="G74" s="16" t="s">
        <v>131</v>
      </c>
      <c r="H74" s="16">
        <v>119</v>
      </c>
      <c r="I74" s="28">
        <v>0</v>
      </c>
      <c r="J74" s="18">
        <v>121</v>
      </c>
      <c r="K74" s="28">
        <v>0</v>
      </c>
      <c r="L74" s="16">
        <v>108</v>
      </c>
      <c r="M74" s="28">
        <v>1</v>
      </c>
      <c r="N74" s="19">
        <f t="shared" si="11"/>
        <v>348</v>
      </c>
      <c r="O74" s="29">
        <f t="shared" si="8"/>
        <v>116</v>
      </c>
      <c r="P74" s="30">
        <f t="shared" si="9"/>
        <v>0.33333333333333331</v>
      </c>
      <c r="V74" s="16" t="str">
        <f t="shared" si="12"/>
        <v>Mähring Daniel</v>
      </c>
      <c r="W74" s="16" t="str">
        <f t="shared" si="13"/>
        <v>SV Riederich 1</v>
      </c>
      <c r="X74" s="16" t="str">
        <f t="shared" si="14"/>
        <v>Daniel, Mähring</v>
      </c>
    </row>
    <row r="75" spans="3:24" ht="10.199999999999999">
      <c r="C75" s="16">
        <v>44</v>
      </c>
      <c r="E75" s="16" t="s">
        <v>87</v>
      </c>
      <c r="F75" s="16" t="s">
        <v>91</v>
      </c>
      <c r="G75" s="16" t="s">
        <v>131</v>
      </c>
      <c r="H75" s="16">
        <v>90</v>
      </c>
      <c r="I75" s="28">
        <v>0</v>
      </c>
      <c r="J75" s="18">
        <v>123</v>
      </c>
      <c r="K75" s="28">
        <v>0</v>
      </c>
      <c r="L75" s="16">
        <v>119</v>
      </c>
      <c r="M75" s="28">
        <v>0</v>
      </c>
      <c r="N75" s="19">
        <f t="shared" si="11"/>
        <v>332</v>
      </c>
      <c r="O75" s="29">
        <f t="shared" si="8"/>
        <v>110.66666666666667</v>
      </c>
      <c r="P75" s="30">
        <f t="shared" si="9"/>
        <v>0</v>
      </c>
      <c r="V75" s="16" t="str">
        <f t="shared" si="12"/>
        <v>Eulberg Armin</v>
      </c>
      <c r="W75" s="16" t="str">
        <f t="shared" si="13"/>
        <v>SV Riederich 1</v>
      </c>
      <c r="X75" s="16" t="str">
        <f t="shared" si="14"/>
        <v>Armin, Eulberg</v>
      </c>
    </row>
    <row r="76" spans="3:24" ht="10.199999999999999">
      <c r="C76" s="16">
        <v>45</v>
      </c>
      <c r="E76" s="16" t="s">
        <v>77</v>
      </c>
      <c r="F76" s="16" t="s">
        <v>78</v>
      </c>
      <c r="G76" s="16" t="s">
        <v>75</v>
      </c>
      <c r="H76" s="16">
        <v>117</v>
      </c>
      <c r="I76" s="28">
        <v>0</v>
      </c>
      <c r="J76" s="18">
        <v>122</v>
      </c>
      <c r="K76" s="28">
        <v>0</v>
      </c>
      <c r="L76" s="16">
        <v>92</v>
      </c>
      <c r="M76" s="28">
        <v>0</v>
      </c>
      <c r="N76" s="19">
        <f t="shared" si="11"/>
        <v>331</v>
      </c>
      <c r="O76" s="29">
        <f t="shared" si="8"/>
        <v>110.33333333333333</v>
      </c>
      <c r="P76" s="30">
        <f t="shared" si="9"/>
        <v>0</v>
      </c>
      <c r="V76" s="16" t="str">
        <f t="shared" si="12"/>
        <v>Zoratti Claudio</v>
      </c>
      <c r="W76" s="16" t="str">
        <f t="shared" si="13"/>
        <v>SV Großbettlingen 1</v>
      </c>
      <c r="X76" s="16" t="str">
        <f t="shared" si="14"/>
        <v>Claudio, Zoratti</v>
      </c>
    </row>
    <row r="77" spans="3:24" ht="10.199999999999999">
      <c r="C77" s="16">
        <v>46</v>
      </c>
      <c r="E77" s="16" t="s">
        <v>62</v>
      </c>
      <c r="F77" s="16" t="s">
        <v>63</v>
      </c>
      <c r="G77" s="16" t="s">
        <v>55</v>
      </c>
      <c r="H77" s="16">
        <v>90</v>
      </c>
      <c r="I77" s="28">
        <v>0</v>
      </c>
      <c r="J77" s="18">
        <v>110</v>
      </c>
      <c r="K77" s="28">
        <v>1</v>
      </c>
      <c r="L77" s="16">
        <v>119</v>
      </c>
      <c r="M77" s="28">
        <v>1</v>
      </c>
      <c r="N77" s="19">
        <f t="shared" si="11"/>
        <v>319</v>
      </c>
      <c r="O77" s="29">
        <f t="shared" si="8"/>
        <v>106.33333333333333</v>
      </c>
      <c r="P77" s="30">
        <f t="shared" si="9"/>
        <v>0.66666666666666663</v>
      </c>
      <c r="V77" s="16" t="str">
        <f t="shared" si="12"/>
        <v>Kärcher Elke</v>
      </c>
      <c r="W77" s="16" t="str">
        <f t="shared" si="13"/>
        <v>Sges Bempflingen</v>
      </c>
      <c r="X77" s="16" t="str">
        <f t="shared" si="14"/>
        <v>Elke, Kärcher</v>
      </c>
    </row>
    <row r="78" spans="3:24" ht="10.199999999999999">
      <c r="C78" s="16">
        <v>47</v>
      </c>
      <c r="E78" s="16" t="s">
        <v>143</v>
      </c>
      <c r="F78" s="16" t="s">
        <v>98</v>
      </c>
      <c r="G78" s="16" t="s">
        <v>75</v>
      </c>
      <c r="H78" s="16">
        <v>77</v>
      </c>
      <c r="I78" s="28">
        <v>0</v>
      </c>
      <c r="J78" s="18">
        <v>118</v>
      </c>
      <c r="K78" s="28">
        <v>1</v>
      </c>
      <c r="L78" s="16">
        <v>118</v>
      </c>
      <c r="M78" s="28">
        <v>0</v>
      </c>
      <c r="N78" s="19">
        <f t="shared" si="11"/>
        <v>313</v>
      </c>
      <c r="O78" s="29">
        <f t="shared" si="8"/>
        <v>104.33333333333333</v>
      </c>
      <c r="P78" s="30">
        <f t="shared" si="9"/>
        <v>0.33333333333333331</v>
      </c>
      <c r="V78" s="16" t="str">
        <f t="shared" si="12"/>
        <v>Ziegler Klaus</v>
      </c>
      <c r="W78" s="16" t="str">
        <f t="shared" si="13"/>
        <v>SV Großbettlingen 1</v>
      </c>
      <c r="X78" s="16" t="str">
        <f t="shared" si="14"/>
        <v>Klaus, Ziegler</v>
      </c>
    </row>
    <row r="79" spans="3:24" ht="10.199999999999999">
      <c r="C79" s="16">
        <v>48</v>
      </c>
      <c r="D79" s="16"/>
      <c r="E79" s="16" t="s">
        <v>89</v>
      </c>
      <c r="F79" s="16" t="s">
        <v>43</v>
      </c>
      <c r="G79" s="16" t="s">
        <v>131</v>
      </c>
      <c r="I79" s="28"/>
      <c r="J79" s="18">
        <v>142</v>
      </c>
      <c r="K79" s="28">
        <v>6</v>
      </c>
      <c r="L79" s="16">
        <v>135</v>
      </c>
      <c r="M79" s="28">
        <v>2</v>
      </c>
      <c r="N79" s="19">
        <f t="shared" si="11"/>
        <v>277</v>
      </c>
      <c r="O79" s="29">
        <f t="shared" si="8"/>
        <v>92.333333333333329</v>
      </c>
      <c r="P79" s="30">
        <f t="shared" si="9"/>
        <v>2.6666666666666665</v>
      </c>
      <c r="V79" s="16" t="str">
        <f t="shared" si="12"/>
        <v>Hacker Frank</v>
      </c>
      <c r="W79" s="16" t="str">
        <f t="shared" si="13"/>
        <v>SV Riederich 1</v>
      </c>
      <c r="X79" s="16" t="str">
        <f t="shared" si="14"/>
        <v>Frank, Hacker</v>
      </c>
    </row>
    <row r="80" spans="3:24" ht="10.199999999999999">
      <c r="C80" s="16">
        <v>49</v>
      </c>
      <c r="E80" s="16" t="s">
        <v>109</v>
      </c>
      <c r="F80" s="16" t="s">
        <v>121</v>
      </c>
      <c r="G80" s="16" t="s">
        <v>16</v>
      </c>
      <c r="I80" s="28"/>
      <c r="J80" s="18">
        <v>137</v>
      </c>
      <c r="K80" s="28">
        <v>3</v>
      </c>
      <c r="L80" s="16">
        <v>139</v>
      </c>
      <c r="M80" s="28">
        <v>2</v>
      </c>
      <c r="N80" s="19">
        <f t="shared" si="11"/>
        <v>276</v>
      </c>
      <c r="O80" s="29">
        <f t="shared" si="8"/>
        <v>92</v>
      </c>
      <c r="P80" s="30">
        <f t="shared" si="9"/>
        <v>1.6666666666666667</v>
      </c>
      <c r="V80" s="16" t="str">
        <f t="shared" si="12"/>
        <v>Zebisch Maximilian</v>
      </c>
      <c r="W80" s="16" t="str">
        <f t="shared" si="13"/>
        <v>SV Urach 1</v>
      </c>
      <c r="X80" s="16" t="str">
        <f t="shared" si="14"/>
        <v>Maximilian, Zebisch</v>
      </c>
    </row>
    <row r="81" spans="3:24" ht="10.199999999999999">
      <c r="C81" s="16">
        <v>50</v>
      </c>
      <c r="E81" s="16" t="s">
        <v>124</v>
      </c>
      <c r="F81" s="16" t="s">
        <v>125</v>
      </c>
      <c r="G81" s="16" t="s">
        <v>93</v>
      </c>
      <c r="H81" s="16">
        <v>118</v>
      </c>
      <c r="I81" s="28">
        <v>1</v>
      </c>
      <c r="J81" s="18">
        <v>141</v>
      </c>
      <c r="K81" s="28">
        <v>1</v>
      </c>
      <c r="L81" s="16">
        <v>0</v>
      </c>
      <c r="M81" s="28">
        <v>0</v>
      </c>
      <c r="N81" s="19">
        <f t="shared" si="11"/>
        <v>259</v>
      </c>
      <c r="O81" s="29">
        <f t="shared" si="8"/>
        <v>86.333333333333329</v>
      </c>
      <c r="P81" s="30">
        <f t="shared" si="9"/>
        <v>0.66666666666666663</v>
      </c>
      <c r="V81" s="16" t="str">
        <f t="shared" ref="V81:V91" si="15">E81&amp;" "&amp;F81</f>
        <v>Klass Uwe</v>
      </c>
      <c r="W81" s="16" t="str">
        <f t="shared" ref="W81:W82" si="16">G81</f>
        <v>SV Metzingen 3</v>
      </c>
      <c r="X81" s="16" t="str">
        <f t="shared" ref="X81:X91" si="17">F81&amp;", "&amp;E81</f>
        <v>Uwe, Klass</v>
      </c>
    </row>
    <row r="82" spans="3:24" ht="10.199999999999999">
      <c r="C82" s="16">
        <v>51</v>
      </c>
      <c r="E82" s="16" t="s">
        <v>35</v>
      </c>
      <c r="F82" s="16" t="s">
        <v>36</v>
      </c>
      <c r="G82" s="16" t="s">
        <v>14</v>
      </c>
      <c r="H82" s="16">
        <v>125</v>
      </c>
      <c r="I82" s="28">
        <v>1</v>
      </c>
      <c r="J82" s="18"/>
      <c r="K82" s="28"/>
      <c r="L82" s="16">
        <v>131</v>
      </c>
      <c r="M82" s="28">
        <v>1</v>
      </c>
      <c r="N82" s="19">
        <f t="shared" si="11"/>
        <v>256</v>
      </c>
      <c r="O82" s="29">
        <f t="shared" si="8"/>
        <v>85.333333333333329</v>
      </c>
      <c r="P82" s="30">
        <f t="shared" si="9"/>
        <v>0.66666666666666663</v>
      </c>
      <c r="V82" s="16" t="str">
        <f t="shared" si="15"/>
        <v>Streble Jürgen</v>
      </c>
      <c r="W82" s="16" t="str">
        <f t="shared" si="16"/>
        <v>HubGi Hülben</v>
      </c>
      <c r="X82" s="16" t="str">
        <f t="shared" si="17"/>
        <v>Jürgen, Streble</v>
      </c>
    </row>
    <row r="83" spans="3:24" ht="10.199999999999999">
      <c r="C83" s="16">
        <v>52</v>
      </c>
      <c r="E83" s="16" t="s">
        <v>101</v>
      </c>
      <c r="F83" s="16" t="s">
        <v>102</v>
      </c>
      <c r="G83" s="16" t="s">
        <v>57</v>
      </c>
      <c r="I83" s="28"/>
      <c r="J83" s="18">
        <v>132</v>
      </c>
      <c r="K83" s="28">
        <v>1</v>
      </c>
      <c r="L83" s="16">
        <v>119</v>
      </c>
      <c r="M83" s="28">
        <v>0</v>
      </c>
      <c r="N83" s="19">
        <f t="shared" si="11"/>
        <v>251</v>
      </c>
      <c r="O83" s="29">
        <f t="shared" si="8"/>
        <v>83.666666666666671</v>
      </c>
      <c r="P83" s="30">
        <f t="shared" si="9"/>
        <v>0.33333333333333331</v>
      </c>
      <c r="V83" s="16" t="str">
        <f t="shared" si="15"/>
        <v>Petrovic Toplica</v>
      </c>
      <c r="W83" s="16"/>
      <c r="X83" s="16" t="str">
        <f t="shared" si="17"/>
        <v>Toplica, Petrovic</v>
      </c>
    </row>
    <row r="84" spans="3:24" ht="10.199999999999999">
      <c r="C84" s="16">
        <v>53</v>
      </c>
      <c r="E84" s="16" t="s">
        <v>115</v>
      </c>
      <c r="F84" s="16" t="s">
        <v>116</v>
      </c>
      <c r="G84" s="16" t="s">
        <v>92</v>
      </c>
      <c r="I84" s="28"/>
      <c r="J84" s="18">
        <v>127</v>
      </c>
      <c r="K84" s="28">
        <v>2</v>
      </c>
      <c r="L84" s="16">
        <v>117</v>
      </c>
      <c r="M84" s="28">
        <v>0</v>
      </c>
      <c r="N84" s="19">
        <f t="shared" si="11"/>
        <v>244</v>
      </c>
      <c r="O84" s="29">
        <f t="shared" si="8"/>
        <v>81.333333333333329</v>
      </c>
      <c r="P84" s="30">
        <f t="shared" si="9"/>
        <v>0.66666666666666663</v>
      </c>
      <c r="V84" s="16" t="str">
        <f t="shared" si="15"/>
        <v>Leinweber Ernst</v>
      </c>
      <c r="W84" s="16"/>
      <c r="X84" s="16" t="str">
        <f t="shared" si="17"/>
        <v>Ernst, Leinweber</v>
      </c>
    </row>
    <row r="85" spans="3:24" ht="10.199999999999999">
      <c r="C85" s="16">
        <v>54</v>
      </c>
      <c r="E85" s="16" t="s">
        <v>113</v>
      </c>
      <c r="F85" s="16" t="s">
        <v>114</v>
      </c>
      <c r="G85" s="16" t="s">
        <v>15</v>
      </c>
      <c r="I85" s="28"/>
      <c r="J85" s="18">
        <v>113</v>
      </c>
      <c r="K85" s="28">
        <v>0</v>
      </c>
      <c r="L85" s="16">
        <v>128</v>
      </c>
      <c r="M85" s="28">
        <v>0</v>
      </c>
      <c r="N85" s="19">
        <f t="shared" si="11"/>
        <v>241</v>
      </c>
      <c r="O85" s="29">
        <f t="shared" si="8"/>
        <v>80.333333333333329</v>
      </c>
      <c r="P85" s="30">
        <f t="shared" si="9"/>
        <v>0</v>
      </c>
      <c r="V85" s="16" t="str">
        <f t="shared" si="15"/>
        <v>Giese Holger</v>
      </c>
      <c r="W85" s="16"/>
      <c r="X85" s="16" t="str">
        <f t="shared" si="17"/>
        <v>Holger, Giese</v>
      </c>
    </row>
    <row r="86" spans="3:24" ht="10.199999999999999">
      <c r="C86" s="16">
        <v>55</v>
      </c>
      <c r="E86" s="16" t="s">
        <v>96</v>
      </c>
      <c r="F86" s="16" t="s">
        <v>74</v>
      </c>
      <c r="G86" s="16" t="s">
        <v>92</v>
      </c>
      <c r="H86" s="16">
        <v>120</v>
      </c>
      <c r="I86" s="28">
        <v>1</v>
      </c>
      <c r="J86" s="18"/>
      <c r="K86" s="28"/>
      <c r="L86" s="16">
        <v>111</v>
      </c>
      <c r="M86" s="28">
        <v>0</v>
      </c>
      <c r="N86" s="19">
        <f t="shared" si="11"/>
        <v>231</v>
      </c>
      <c r="O86" s="29">
        <f t="shared" si="8"/>
        <v>77</v>
      </c>
      <c r="P86" s="30">
        <f t="shared" si="9"/>
        <v>0.33333333333333331</v>
      </c>
      <c r="V86" s="16" t="str">
        <f t="shared" si="15"/>
        <v>Fassel Alexander</v>
      </c>
      <c r="W86" s="16"/>
      <c r="X86" s="16" t="str">
        <f t="shared" si="17"/>
        <v>Alexander, Fassel</v>
      </c>
    </row>
    <row r="87" spans="3:24" ht="10.199999999999999">
      <c r="C87" s="16">
        <v>56</v>
      </c>
      <c r="E87" s="16" t="s">
        <v>106</v>
      </c>
      <c r="F87" s="16" t="s">
        <v>36</v>
      </c>
      <c r="G87" s="16" t="s">
        <v>15</v>
      </c>
      <c r="H87" s="16">
        <v>89</v>
      </c>
      <c r="I87" s="28">
        <v>1</v>
      </c>
      <c r="J87" s="18"/>
      <c r="K87" s="28"/>
      <c r="L87" s="16">
        <v>131</v>
      </c>
      <c r="M87" s="28">
        <v>0</v>
      </c>
      <c r="N87" s="19">
        <f t="shared" si="11"/>
        <v>220</v>
      </c>
      <c r="O87" s="29">
        <f t="shared" si="8"/>
        <v>73.333333333333329</v>
      </c>
      <c r="P87" s="30">
        <f t="shared" si="9"/>
        <v>0.33333333333333331</v>
      </c>
      <c r="V87" s="16" t="str">
        <f t="shared" si="15"/>
        <v>Landmann Jürgen</v>
      </c>
      <c r="W87" s="16"/>
      <c r="X87" s="16" t="str">
        <f t="shared" si="17"/>
        <v>Jürgen, Landmann</v>
      </c>
    </row>
    <row r="88" spans="3:24" ht="10.199999999999999">
      <c r="C88" s="16">
        <v>57</v>
      </c>
      <c r="E88" s="16" t="s">
        <v>136</v>
      </c>
      <c r="F88" s="16" t="s">
        <v>137</v>
      </c>
      <c r="G88" s="16" t="s">
        <v>131</v>
      </c>
      <c r="H88" s="16">
        <v>97</v>
      </c>
      <c r="I88" s="28">
        <v>1</v>
      </c>
      <c r="J88" s="18"/>
      <c r="K88" s="28"/>
      <c r="L88" s="16">
        <v>118</v>
      </c>
      <c r="M88" s="28">
        <v>0</v>
      </c>
      <c r="N88" s="19">
        <f t="shared" si="11"/>
        <v>215</v>
      </c>
      <c r="O88" s="29">
        <f t="shared" si="8"/>
        <v>71.666666666666671</v>
      </c>
      <c r="P88" s="30">
        <f t="shared" si="9"/>
        <v>0.33333333333333331</v>
      </c>
      <c r="V88" s="16" t="str">
        <f t="shared" si="15"/>
        <v xml:space="preserve">Mähring Sebastian </v>
      </c>
      <c r="W88" s="16"/>
      <c r="X88" s="16" t="str">
        <f t="shared" si="17"/>
        <v>Sebastian , Mähring</v>
      </c>
    </row>
    <row r="89" spans="3:24" ht="10.199999999999999">
      <c r="C89" s="16">
        <v>58</v>
      </c>
      <c r="E89" s="16" t="s">
        <v>139</v>
      </c>
      <c r="F89" s="16" t="s">
        <v>140</v>
      </c>
      <c r="G89" s="16" t="s">
        <v>130</v>
      </c>
      <c r="H89" s="16">
        <v>108</v>
      </c>
      <c r="I89" s="28">
        <v>0</v>
      </c>
      <c r="J89" s="18">
        <v>85</v>
      </c>
      <c r="K89" s="28">
        <v>1</v>
      </c>
      <c r="M89" s="28"/>
      <c r="N89" s="19">
        <f t="shared" si="11"/>
        <v>193</v>
      </c>
      <c r="O89" s="29">
        <f t="shared" si="8"/>
        <v>64.333333333333329</v>
      </c>
      <c r="P89" s="30">
        <f t="shared" si="9"/>
        <v>0.33333333333333331</v>
      </c>
      <c r="V89" s="16" t="str">
        <f t="shared" si="15"/>
        <v>Leitner Ulli</v>
      </c>
      <c r="W89" s="16"/>
      <c r="X89" s="16" t="str">
        <f t="shared" si="17"/>
        <v>Ulli, Leitner</v>
      </c>
    </row>
    <row r="90" spans="3:24" ht="10.199999999999999">
      <c r="C90" s="16">
        <v>59</v>
      </c>
      <c r="E90" s="16" t="s">
        <v>107</v>
      </c>
      <c r="F90" s="16" t="s">
        <v>108</v>
      </c>
      <c r="G90" s="16" t="s">
        <v>130</v>
      </c>
      <c r="H90" s="16">
        <v>83</v>
      </c>
      <c r="I90" s="28">
        <v>0</v>
      </c>
      <c r="J90" s="18">
        <v>97</v>
      </c>
      <c r="K90" s="28">
        <v>0</v>
      </c>
      <c r="M90" s="28"/>
      <c r="N90" s="19">
        <f t="shared" si="11"/>
        <v>180</v>
      </c>
      <c r="O90" s="29">
        <f t="shared" si="8"/>
        <v>60</v>
      </c>
      <c r="P90" s="30">
        <f t="shared" si="9"/>
        <v>0</v>
      </c>
      <c r="V90" s="16" t="str">
        <f t="shared" si="15"/>
        <v>Zappke Joachim</v>
      </c>
      <c r="W90" s="16"/>
      <c r="X90" s="16" t="str">
        <f t="shared" si="17"/>
        <v>Joachim, Zappke</v>
      </c>
    </row>
    <row r="91" spans="3:24" ht="10.199999999999999">
      <c r="C91" s="16">
        <v>60</v>
      </c>
      <c r="E91" s="16" t="s">
        <v>141</v>
      </c>
      <c r="F91" s="16" t="s">
        <v>142</v>
      </c>
      <c r="G91" s="16" t="s">
        <v>130</v>
      </c>
      <c r="H91" s="16">
        <v>84</v>
      </c>
      <c r="I91" s="28">
        <v>0</v>
      </c>
      <c r="J91" s="18"/>
      <c r="K91" s="28"/>
      <c r="M91" s="28"/>
      <c r="N91" s="19">
        <f t="shared" si="11"/>
        <v>84</v>
      </c>
      <c r="O91" s="29">
        <f t="shared" si="8"/>
        <v>28</v>
      </c>
      <c r="P91" s="30">
        <f t="shared" si="9"/>
        <v>0</v>
      </c>
      <c r="V91" s="16" t="str">
        <f t="shared" si="15"/>
        <v>Schall Matthias</v>
      </c>
      <c r="W91" s="16"/>
      <c r="X91" s="16" t="str">
        <f t="shared" si="17"/>
        <v>Matthias, Schall</v>
      </c>
    </row>
    <row r="92" spans="3:24"/>
  </sheetData>
  <autoFilter ref="E31:G91" xr:uid="{00000000-0009-0000-0000-000004000000}"/>
  <sortState xmlns:xlrd2="http://schemas.microsoft.com/office/spreadsheetml/2017/richdata2" ref="E32:P91">
    <sortCondition descending="1" ref="N32:N91"/>
    <sortCondition descending="1" ref="P32:P91"/>
  </sortState>
  <mergeCells count="26">
    <mergeCell ref="S48:U48"/>
    <mergeCell ref="S49:U49"/>
    <mergeCell ref="S50:U50"/>
    <mergeCell ref="S44:U44"/>
    <mergeCell ref="S45:U45"/>
    <mergeCell ref="S46:U46"/>
    <mergeCell ref="S47:U47"/>
    <mergeCell ref="S43:U43"/>
    <mergeCell ref="S36:U36"/>
    <mergeCell ref="S37:U37"/>
    <mergeCell ref="S38:U38"/>
    <mergeCell ref="S39:U39"/>
    <mergeCell ref="S40:U40"/>
    <mergeCell ref="S41:U41"/>
    <mergeCell ref="S42:U42"/>
    <mergeCell ref="E4:G4"/>
    <mergeCell ref="E5:G5"/>
    <mergeCell ref="E6:G6"/>
    <mergeCell ref="S34:U34"/>
    <mergeCell ref="S32:U32"/>
    <mergeCell ref="S33:U33"/>
    <mergeCell ref="S35:U35"/>
    <mergeCell ref="C30:P30"/>
    <mergeCell ref="F14:P14"/>
    <mergeCell ref="E8:G8"/>
    <mergeCell ref="C12:P12"/>
  </mergeCells>
  <phoneticPr fontId="20" type="noConversion"/>
  <hyperlinks>
    <hyperlink ref="J10" r:id="rId1" xr:uid="{00000000-0004-0000-0400-000000000000}"/>
  </hyperlinks>
  <pageMargins left="0.59055118110236227" right="0.47244094488188981" top="0.39370078740157483" bottom="0.62992125984251968" header="0.51181102362204722" footer="0.47244094488188981"/>
  <pageSetup paperSize="9" firstPageNumber="0" orientation="portrait" horizontalDpi="300" verticalDpi="300" r:id="rId2"/>
  <headerFooter alignWithMargins="0">
    <oddFooter>&amp;L&amp;8&amp;F&amp;C&amp;8Seite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Ergebnisliste</vt:lpstr>
      <vt:lpstr>Ergebnisliste!Drucktitel</vt:lpstr>
      <vt:lpstr>Excel_BuiltIn__FilterDatabase_1_1</vt:lpstr>
      <vt:lpstr>Excel_BuiltIn__FilterDatabase_1_1_1</vt:lpstr>
      <vt:lpstr>Excel_BuiltIn__FilterDatabase_1_1_1_1</vt:lpstr>
      <vt:lpstr>Excel_BuiltIn__FilterDatabase_1_2</vt:lpstr>
    </vt:vector>
  </TitlesOfParts>
  <Company>sch-w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Schöllhammer</cp:lastModifiedBy>
  <cp:lastPrinted>2023-11-04T18:11:51Z</cp:lastPrinted>
  <dcterms:created xsi:type="dcterms:W3CDTF">2004-08-10T16:40:20Z</dcterms:created>
  <dcterms:modified xsi:type="dcterms:W3CDTF">2023-11-04T18:13:17Z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