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aten\Schießen\Obmann\Obmann_2025\UHR\Ergebnisliste\"/>
    </mc:Choice>
  </mc:AlternateContent>
  <xr:revisionPtr revIDLastSave="0" documentId="13_ncr:1_{73C194D3-8FD8-46B0-8E10-FCA725231F2C}" xr6:coauthVersionLast="47" xr6:coauthVersionMax="47" xr10:uidLastSave="{00000000-0000-0000-0000-000000000000}"/>
  <bookViews>
    <workbookView xWindow="-108" yWindow="-108" windowWidth="23256" windowHeight="12456" tabRatio="850" xr2:uid="{00000000-000D-0000-FFFF-FFFF00000000}"/>
  </bookViews>
  <sheets>
    <sheet name="Ergebnisliste" sheetId="2049" r:id="rId1"/>
    <sheet name="Termine UHR 2025_A" sheetId="2048" r:id="rId2"/>
  </sheets>
  <externalReferences>
    <externalReference r:id="rId3"/>
  </externalReferences>
  <definedNames>
    <definedName name="_xlnm._FilterDatabase" localSheetId="0" hidden="1">Ergebnisliste!$E$34:$M$115</definedName>
    <definedName name="_xlnm._FilterDatabase" localSheetId="1" hidden="1">'Termine UHR 2025_A'!#REF!</definedName>
    <definedName name="_xlnm.Print_Titles" localSheetId="0">Ergebnisliste!$34:$34</definedName>
    <definedName name="Excel_BuiltIn__FilterDatabase_1_1" localSheetId="0">Ergebnisliste!$D$34:$P$48</definedName>
    <definedName name="Excel_BuiltIn__FilterDatabase_1_1" localSheetId="1">#REF!</definedName>
    <definedName name="Excel_BuiltIn__FilterDatabase_1_1">#REF!</definedName>
    <definedName name="Excel_BuiltIn__FilterDatabase_1_1_1" localSheetId="0">Ergebnisliste!$C$34:$P$48</definedName>
    <definedName name="Excel_BuiltIn__FilterDatabase_1_1_1" localSheetId="1">#REF!</definedName>
    <definedName name="Excel_BuiltIn__FilterDatabase_1_1_1">#REF!</definedName>
    <definedName name="Excel_BuiltIn__FilterDatabase_1_1_1_1" localSheetId="0">Ergebnisliste!$C$34:$O$48</definedName>
    <definedName name="Excel_BuiltIn__FilterDatabase_1_1_1_1" localSheetId="1">#REF!</definedName>
    <definedName name="Excel_BuiltIn__FilterDatabase_1_1_1_1">#REF!</definedName>
    <definedName name="Excel_BuiltIn__FilterDatabase_1_2" localSheetId="0">Ergebnisliste!$D$34:$P$48</definedName>
    <definedName name="Excel_BuiltIn__FilterDatabase_1_2" localSheetId="1">#REF!</definedName>
    <definedName name="Excel_BuiltIn__FilterDatabase_1_2">#REF!</definedName>
    <definedName name="Vereine">[1]Vereine!$A$2:$A$22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2049" l="1"/>
  <c r="N84" i="2049"/>
  <c r="O84" i="2049" s="1"/>
  <c r="P89" i="2049"/>
  <c r="N89" i="2049"/>
  <c r="O89" i="2049" s="1"/>
  <c r="P87" i="2049"/>
  <c r="N87" i="2049"/>
  <c r="O87" i="2049" s="1"/>
  <c r="P65" i="2049"/>
  <c r="N65" i="2049"/>
  <c r="O65" i="2049" s="1"/>
  <c r="P80" i="2049"/>
  <c r="O80" i="2049"/>
  <c r="N80" i="2049"/>
  <c r="P101" i="2049"/>
  <c r="N101" i="2049"/>
  <c r="O101" i="2049" s="1"/>
  <c r="P102" i="2049"/>
  <c r="N102" i="2049"/>
  <c r="O102" i="2049" s="1"/>
  <c r="P100" i="2049"/>
  <c r="N100" i="2049"/>
  <c r="O100" i="2049" s="1"/>
  <c r="P91" i="2049"/>
  <c r="N91" i="2049"/>
  <c r="O91" i="2049" s="1"/>
  <c r="P115" i="2049"/>
  <c r="N115" i="2049"/>
  <c r="O115" i="2049" s="1"/>
  <c r="P96" i="2049"/>
  <c r="N96" i="2049"/>
  <c r="O96" i="2049" s="1"/>
  <c r="P69" i="2049"/>
  <c r="N69" i="2049"/>
  <c r="O69" i="2049" s="1"/>
  <c r="P79" i="2049"/>
  <c r="N79" i="2049"/>
  <c r="O79" i="2049" s="1"/>
  <c r="P59" i="2049"/>
  <c r="N59" i="2049"/>
  <c r="O59" i="2049" s="1"/>
  <c r="P44" i="2049"/>
  <c r="N44" i="2049"/>
  <c r="O44" i="2049" s="1"/>
  <c r="P78" i="2049"/>
  <c r="N78" i="2049"/>
  <c r="O78" i="2049" s="1"/>
  <c r="P70" i="2049"/>
  <c r="N70" i="2049"/>
  <c r="O70" i="2049" s="1"/>
  <c r="P88" i="2049"/>
  <c r="N88" i="2049"/>
  <c r="O88" i="2049" s="1"/>
  <c r="P114" i="2049"/>
  <c r="N114" i="2049"/>
  <c r="O114" i="2049" s="1"/>
  <c r="P113" i="2049"/>
  <c r="N113" i="2049"/>
  <c r="O113" i="2049" s="1"/>
  <c r="P112" i="2049"/>
  <c r="N112" i="2049"/>
  <c r="O112" i="2049" s="1"/>
  <c r="X95" i="2049"/>
  <c r="V95" i="2049"/>
  <c r="P111" i="2049"/>
  <c r="N111" i="2049"/>
  <c r="O111" i="2049" s="1"/>
  <c r="X94" i="2049"/>
  <c r="V94" i="2049"/>
  <c r="P110" i="2049"/>
  <c r="N110" i="2049"/>
  <c r="O110" i="2049" s="1"/>
  <c r="X93" i="2049"/>
  <c r="V93" i="2049"/>
  <c r="P85" i="2049"/>
  <c r="N85" i="2049"/>
  <c r="O85" i="2049" s="1"/>
  <c r="X92" i="2049"/>
  <c r="V92" i="2049"/>
  <c r="P67" i="2049"/>
  <c r="N67" i="2049"/>
  <c r="O67" i="2049" s="1"/>
  <c r="X91" i="2049"/>
  <c r="V91" i="2049"/>
  <c r="P109" i="2049"/>
  <c r="N109" i="2049"/>
  <c r="O109" i="2049" s="1"/>
  <c r="X90" i="2049"/>
  <c r="V90" i="2049"/>
  <c r="P97" i="2049"/>
  <c r="N97" i="2049"/>
  <c r="O97" i="2049" s="1"/>
  <c r="X89" i="2049"/>
  <c r="V89" i="2049"/>
  <c r="P57" i="2049"/>
  <c r="O57" i="2049"/>
  <c r="N57" i="2049"/>
  <c r="X88" i="2049"/>
  <c r="V88" i="2049"/>
  <c r="P108" i="2049"/>
  <c r="N108" i="2049"/>
  <c r="O108" i="2049" s="1"/>
  <c r="X87" i="2049"/>
  <c r="V87" i="2049"/>
  <c r="P107" i="2049"/>
  <c r="N107" i="2049"/>
  <c r="O107" i="2049" s="1"/>
  <c r="X86" i="2049"/>
  <c r="V86" i="2049"/>
  <c r="P99" i="2049"/>
  <c r="N99" i="2049"/>
  <c r="O99" i="2049" s="1"/>
  <c r="X85" i="2049"/>
  <c r="W85" i="2049"/>
  <c r="V85" i="2049"/>
  <c r="P75" i="2049"/>
  <c r="N75" i="2049"/>
  <c r="O75" i="2049" s="1"/>
  <c r="X84" i="2049"/>
  <c r="W84" i="2049"/>
  <c r="V84" i="2049"/>
  <c r="P98" i="2049"/>
  <c r="N98" i="2049"/>
  <c r="O98" i="2049" s="1"/>
  <c r="X83" i="2049"/>
  <c r="W83" i="2049"/>
  <c r="V83" i="2049"/>
  <c r="P43" i="2049"/>
  <c r="N43" i="2049"/>
  <c r="O43" i="2049" s="1"/>
  <c r="X82" i="2049"/>
  <c r="W82" i="2049"/>
  <c r="V82" i="2049"/>
  <c r="P106" i="2049"/>
  <c r="O106" i="2049"/>
  <c r="N106" i="2049"/>
  <c r="X81" i="2049"/>
  <c r="W81" i="2049"/>
  <c r="V81" i="2049"/>
  <c r="P90" i="2049"/>
  <c r="N90" i="2049"/>
  <c r="O90" i="2049" s="1"/>
  <c r="X80" i="2049"/>
  <c r="W80" i="2049"/>
  <c r="V80" i="2049"/>
  <c r="P105" i="2049"/>
  <c r="N105" i="2049"/>
  <c r="O105" i="2049" s="1"/>
  <c r="X79" i="2049"/>
  <c r="W79" i="2049"/>
  <c r="V79" i="2049"/>
  <c r="P74" i="2049"/>
  <c r="N74" i="2049"/>
  <c r="O74" i="2049" s="1"/>
  <c r="X78" i="2049"/>
  <c r="W78" i="2049"/>
  <c r="V78" i="2049"/>
  <c r="X77" i="2049"/>
  <c r="W77" i="2049"/>
  <c r="V77" i="2049"/>
  <c r="P92" i="2049"/>
  <c r="N92" i="2049"/>
  <c r="O92" i="2049" s="1"/>
  <c r="X76" i="2049"/>
  <c r="W76" i="2049"/>
  <c r="V76" i="2049"/>
  <c r="P86" i="2049"/>
  <c r="N86" i="2049"/>
  <c r="O86" i="2049" s="1"/>
  <c r="X75" i="2049"/>
  <c r="W75" i="2049"/>
  <c r="V75" i="2049"/>
  <c r="P82" i="2049"/>
  <c r="N82" i="2049"/>
  <c r="O82" i="2049" s="1"/>
  <c r="X74" i="2049"/>
  <c r="V74" i="2049"/>
  <c r="P77" i="2049"/>
  <c r="N77" i="2049"/>
  <c r="O77" i="2049" s="1"/>
  <c r="X73" i="2049"/>
  <c r="W73" i="2049"/>
  <c r="V73" i="2049"/>
  <c r="P94" i="2049"/>
  <c r="N94" i="2049"/>
  <c r="O94" i="2049" s="1"/>
  <c r="X72" i="2049"/>
  <c r="W72" i="2049"/>
  <c r="V72" i="2049"/>
  <c r="P68" i="2049"/>
  <c r="N68" i="2049"/>
  <c r="O68" i="2049" s="1"/>
  <c r="X71" i="2049"/>
  <c r="W71" i="2049"/>
  <c r="V71" i="2049"/>
  <c r="P64" i="2049"/>
  <c r="O64" i="2049"/>
  <c r="N64" i="2049"/>
  <c r="X70" i="2049"/>
  <c r="W70" i="2049"/>
  <c r="V70" i="2049"/>
  <c r="P38" i="2049"/>
  <c r="N38" i="2049"/>
  <c r="O38" i="2049" s="1"/>
  <c r="X69" i="2049"/>
  <c r="W69" i="2049"/>
  <c r="V69" i="2049"/>
  <c r="P50" i="2049"/>
  <c r="N50" i="2049"/>
  <c r="O50" i="2049" s="1"/>
  <c r="X68" i="2049"/>
  <c r="W68" i="2049"/>
  <c r="V68" i="2049"/>
  <c r="P42" i="2049"/>
  <c r="O42" i="2049"/>
  <c r="N42" i="2049"/>
  <c r="X67" i="2049"/>
  <c r="W67" i="2049"/>
  <c r="V67" i="2049"/>
  <c r="P103" i="2049"/>
  <c r="N103" i="2049"/>
  <c r="O103" i="2049" s="1"/>
  <c r="X66" i="2049"/>
  <c r="W66" i="2049"/>
  <c r="V66" i="2049"/>
  <c r="P49" i="2049"/>
  <c r="N49" i="2049"/>
  <c r="O49" i="2049" s="1"/>
  <c r="X65" i="2049"/>
  <c r="W65" i="2049"/>
  <c r="V65" i="2049"/>
  <c r="P81" i="2049"/>
  <c r="N81" i="2049"/>
  <c r="O81" i="2049" s="1"/>
  <c r="X64" i="2049"/>
  <c r="W64" i="2049"/>
  <c r="V64" i="2049"/>
  <c r="P56" i="2049"/>
  <c r="N56" i="2049"/>
  <c r="O56" i="2049" s="1"/>
  <c r="X63" i="2049"/>
  <c r="W63" i="2049"/>
  <c r="V63" i="2049"/>
  <c r="P66" i="2049"/>
  <c r="O66" i="2049"/>
  <c r="N66" i="2049"/>
  <c r="X62" i="2049"/>
  <c r="W62" i="2049"/>
  <c r="V62" i="2049"/>
  <c r="P53" i="2049"/>
  <c r="N53" i="2049"/>
  <c r="O53" i="2049" s="1"/>
  <c r="X61" i="2049"/>
  <c r="W61" i="2049"/>
  <c r="V61" i="2049"/>
  <c r="P93" i="2049"/>
  <c r="N93" i="2049"/>
  <c r="O93" i="2049" s="1"/>
  <c r="X60" i="2049"/>
  <c r="W60" i="2049"/>
  <c r="V60" i="2049"/>
  <c r="P95" i="2049"/>
  <c r="N95" i="2049"/>
  <c r="O95" i="2049" s="1"/>
  <c r="X59" i="2049"/>
  <c r="V59" i="2049"/>
  <c r="P41" i="2049"/>
  <c r="N41" i="2049"/>
  <c r="O41" i="2049" s="1"/>
  <c r="X58" i="2049"/>
  <c r="V58" i="2049"/>
  <c r="P71" i="2049"/>
  <c r="N71" i="2049"/>
  <c r="O71" i="2049" s="1"/>
  <c r="X57" i="2049"/>
  <c r="W57" i="2049"/>
  <c r="V57" i="2049"/>
  <c r="P63" i="2049"/>
  <c r="N63" i="2049"/>
  <c r="O63" i="2049" s="1"/>
  <c r="X56" i="2049"/>
  <c r="W56" i="2049"/>
  <c r="V56" i="2049"/>
  <c r="P73" i="2049"/>
  <c r="N73" i="2049"/>
  <c r="O73" i="2049" s="1"/>
  <c r="X55" i="2049"/>
  <c r="W55" i="2049"/>
  <c r="V55" i="2049"/>
  <c r="P62" i="2049"/>
  <c r="N62" i="2049"/>
  <c r="O62" i="2049" s="1"/>
  <c r="X54" i="2049"/>
  <c r="W54" i="2049"/>
  <c r="V54" i="2049"/>
  <c r="P76" i="2049"/>
  <c r="N76" i="2049"/>
  <c r="O76" i="2049" s="1"/>
  <c r="X53" i="2049"/>
  <c r="W53" i="2049"/>
  <c r="V53" i="2049"/>
  <c r="S53" i="2049"/>
  <c r="P36" i="2049"/>
  <c r="N36" i="2049"/>
  <c r="O36" i="2049" s="1"/>
  <c r="X52" i="2049"/>
  <c r="W52" i="2049"/>
  <c r="V52" i="2049"/>
  <c r="S52" i="2049"/>
  <c r="P55" i="2049"/>
  <c r="O55" i="2049"/>
  <c r="N55" i="2049"/>
  <c r="X51" i="2049"/>
  <c r="W51" i="2049"/>
  <c r="V51" i="2049"/>
  <c r="S51" i="2049"/>
  <c r="P61" i="2049"/>
  <c r="N61" i="2049"/>
  <c r="O61" i="2049" s="1"/>
  <c r="X50" i="2049"/>
  <c r="W50" i="2049"/>
  <c r="V50" i="2049"/>
  <c r="S50" i="2049"/>
  <c r="P58" i="2049"/>
  <c r="N58" i="2049"/>
  <c r="O58" i="2049" s="1"/>
  <c r="X49" i="2049"/>
  <c r="W49" i="2049"/>
  <c r="V49" i="2049"/>
  <c r="S49" i="2049"/>
  <c r="P83" i="2049"/>
  <c r="N83" i="2049"/>
  <c r="O83" i="2049" s="1"/>
  <c r="X48" i="2049"/>
  <c r="W48" i="2049"/>
  <c r="V48" i="2049"/>
  <c r="S48" i="2049"/>
  <c r="P60" i="2049"/>
  <c r="N60" i="2049"/>
  <c r="O60" i="2049" s="1"/>
  <c r="X47" i="2049"/>
  <c r="W47" i="2049"/>
  <c r="V47" i="2049"/>
  <c r="S47" i="2049"/>
  <c r="P54" i="2049"/>
  <c r="N54" i="2049"/>
  <c r="O54" i="2049" s="1"/>
  <c r="X46" i="2049"/>
  <c r="W46" i="2049"/>
  <c r="V46" i="2049"/>
  <c r="S46" i="2049"/>
  <c r="P40" i="2049"/>
  <c r="N40" i="2049"/>
  <c r="O40" i="2049" s="1"/>
  <c r="X45" i="2049"/>
  <c r="W45" i="2049"/>
  <c r="V45" i="2049"/>
  <c r="S45" i="2049"/>
  <c r="P47" i="2049"/>
  <c r="N47" i="2049"/>
  <c r="O47" i="2049" s="1"/>
  <c r="X44" i="2049"/>
  <c r="W44" i="2049"/>
  <c r="V44" i="2049"/>
  <c r="S44" i="2049"/>
  <c r="P48" i="2049"/>
  <c r="N48" i="2049"/>
  <c r="O48" i="2049" s="1"/>
  <c r="X43" i="2049"/>
  <c r="W43" i="2049"/>
  <c r="V43" i="2049"/>
  <c r="S43" i="2049"/>
  <c r="P35" i="2049"/>
  <c r="N35" i="2049"/>
  <c r="O35" i="2049" s="1"/>
  <c r="X42" i="2049"/>
  <c r="W42" i="2049"/>
  <c r="V42" i="2049"/>
  <c r="S42" i="2049"/>
  <c r="P52" i="2049"/>
  <c r="N52" i="2049"/>
  <c r="O52" i="2049" s="1"/>
  <c r="X41" i="2049"/>
  <c r="W41" i="2049"/>
  <c r="V41" i="2049"/>
  <c r="S41" i="2049"/>
  <c r="P37" i="2049"/>
  <c r="O37" i="2049"/>
  <c r="N37" i="2049"/>
  <c r="X40" i="2049"/>
  <c r="W40" i="2049"/>
  <c r="V40" i="2049"/>
  <c r="S40" i="2049"/>
  <c r="P72" i="2049"/>
  <c r="N72" i="2049"/>
  <c r="O72" i="2049" s="1"/>
  <c r="X39" i="2049"/>
  <c r="W39" i="2049"/>
  <c r="V39" i="2049"/>
  <c r="S39" i="2049"/>
  <c r="P46" i="2049"/>
  <c r="N46" i="2049"/>
  <c r="O46" i="2049" s="1"/>
  <c r="X38" i="2049"/>
  <c r="W38" i="2049"/>
  <c r="V38" i="2049"/>
  <c r="S38" i="2049"/>
  <c r="P51" i="2049"/>
  <c r="N51" i="2049"/>
  <c r="O51" i="2049" s="1"/>
  <c r="X37" i="2049"/>
  <c r="W37" i="2049"/>
  <c r="V37" i="2049"/>
  <c r="S37" i="2049"/>
  <c r="P45" i="2049"/>
  <c r="N45" i="2049"/>
  <c r="O45" i="2049" s="1"/>
  <c r="X36" i="2049"/>
  <c r="W36" i="2049"/>
  <c r="V36" i="2049"/>
  <c r="S36" i="2049"/>
  <c r="P104" i="2049"/>
  <c r="N104" i="2049"/>
  <c r="O104" i="2049" s="1"/>
  <c r="X35" i="2049"/>
  <c r="W35" i="2049"/>
  <c r="V35" i="2049"/>
  <c r="S35" i="2049"/>
  <c r="P39" i="2049"/>
  <c r="N39" i="2049"/>
  <c r="O39" i="2049" s="1"/>
  <c r="P28" i="2049"/>
  <c r="N28" i="2049"/>
  <c r="O28" i="2049" s="1"/>
  <c r="P18" i="2049"/>
  <c r="N18" i="2049"/>
  <c r="O18" i="2049" s="1"/>
  <c r="P22" i="2049"/>
  <c r="N22" i="2049"/>
  <c r="O22" i="2049" s="1"/>
  <c r="P31" i="2049"/>
  <c r="N31" i="2049"/>
  <c r="O31" i="2049" s="1"/>
  <c r="P26" i="2049"/>
  <c r="N26" i="2049"/>
  <c r="O26" i="2049" s="1"/>
  <c r="P30" i="2049"/>
  <c r="N30" i="2049"/>
  <c r="O30" i="2049" s="1"/>
  <c r="P20" i="2049"/>
  <c r="N20" i="2049"/>
  <c r="O20" i="2049" s="1"/>
  <c r="P23" i="2049"/>
  <c r="N23" i="2049"/>
  <c r="O23" i="2049" s="1"/>
  <c r="P29" i="2049"/>
  <c r="N29" i="2049"/>
  <c r="O29" i="2049" s="1"/>
  <c r="P32" i="2049"/>
  <c r="N32" i="2049"/>
  <c r="O32" i="2049" s="1"/>
  <c r="P27" i="2049"/>
  <c r="N27" i="2049"/>
  <c r="O27" i="2049" s="1"/>
  <c r="P25" i="2049"/>
  <c r="N25" i="2049"/>
  <c r="O25" i="2049" s="1"/>
  <c r="P24" i="2049"/>
  <c r="N24" i="2049"/>
  <c r="O24" i="2049" s="1"/>
  <c r="P21" i="2049"/>
  <c r="N21" i="2049"/>
  <c r="O21" i="2049" s="1"/>
  <c r="P19" i="2049"/>
  <c r="N19" i="2049"/>
  <c r="O19" i="2049" s="1"/>
  <c r="P16" i="2049"/>
  <c r="N16" i="2049"/>
  <c r="O16" i="2049" s="1"/>
  <c r="P17" i="2049"/>
  <c r="N17" i="2049"/>
  <c r="O17" i="2049" s="1"/>
</calcChain>
</file>

<file path=xl/sharedStrings.xml><?xml version="1.0" encoding="utf-8"?>
<sst xmlns="http://schemas.openxmlformats.org/spreadsheetml/2006/main" count="515" uniqueCount="250">
  <si>
    <t>Mannschaftswertung</t>
  </si>
  <si>
    <t>Ges.</t>
  </si>
  <si>
    <t>Name</t>
  </si>
  <si>
    <t>Vorname</t>
  </si>
  <si>
    <t>Wolfgang Schöllhammer</t>
  </si>
  <si>
    <t>Eichhaldestrasse 131</t>
  </si>
  <si>
    <t>72574 Bad Urach</t>
  </si>
  <si>
    <t>Ligaobmann</t>
  </si>
  <si>
    <t>Württ.Schützenverband</t>
  </si>
  <si>
    <t>Bezirk Neckar</t>
  </si>
  <si>
    <t>Kreis „Hohen-Urach“</t>
  </si>
  <si>
    <t>Tel: (07125) 1616</t>
  </si>
  <si>
    <t>mail: sch-w@t-online.de</t>
  </si>
  <si>
    <t>Mannschaft</t>
  </si>
  <si>
    <t>Datum</t>
  </si>
  <si>
    <t>-</t>
  </si>
  <si>
    <t xml:space="preserve">Termine </t>
  </si>
  <si>
    <t>Mannschaftsführer</t>
  </si>
  <si>
    <t>Telefon</t>
  </si>
  <si>
    <t>Mannschaftführer</t>
  </si>
  <si>
    <t>Fax: (07125) 1800</t>
  </si>
  <si>
    <t>HubGi Hülben</t>
  </si>
  <si>
    <t>Durch-gang</t>
  </si>
  <si>
    <t>Uhrzeit</t>
  </si>
  <si>
    <t>Begegnung</t>
  </si>
  <si>
    <t>Anlage</t>
  </si>
  <si>
    <t>Urach</t>
  </si>
  <si>
    <t>Metzingen</t>
  </si>
  <si>
    <t>Hülben</t>
  </si>
  <si>
    <t>SV Urach 2</t>
  </si>
  <si>
    <t>SV Urach 1</t>
  </si>
  <si>
    <t>Clemens Vollmer</t>
  </si>
  <si>
    <t>Sommer, Steffen</t>
  </si>
  <si>
    <t>Eberle Bernd</t>
  </si>
  <si>
    <t>sommer-rt@freenet.de</t>
  </si>
  <si>
    <t>berndeberle61@web.de</t>
  </si>
  <si>
    <t>(07121) 20 57 27</t>
  </si>
  <si>
    <t>email</t>
  </si>
  <si>
    <t>Platz</t>
  </si>
  <si>
    <t>Verein</t>
  </si>
  <si>
    <t>1 Run.</t>
  </si>
  <si>
    <t>2 Run.</t>
  </si>
  <si>
    <t>3 Run.</t>
  </si>
  <si>
    <t>Durch schnitt</t>
  </si>
  <si>
    <t>E i n z e l w e r t u n g</t>
  </si>
  <si>
    <t>Pl.</t>
  </si>
  <si>
    <t>AK</t>
  </si>
  <si>
    <t>M</t>
  </si>
  <si>
    <t>Unterhebelrepetiergewehr GK 50m</t>
  </si>
  <si>
    <t>Tel:  (07125) 1616</t>
  </si>
  <si>
    <t>Bernauer, Markus</t>
  </si>
  <si>
    <t>mbstrike@t-online.de</t>
  </si>
  <si>
    <t>(0173) 9 39 66 58</t>
  </si>
  <si>
    <t>(0176) 45 96 34 00</t>
  </si>
  <si>
    <t>(07123)  1 49 60</t>
  </si>
  <si>
    <t>Scheiben</t>
  </si>
  <si>
    <t>Elch</t>
  </si>
  <si>
    <t>Bison</t>
  </si>
  <si>
    <t>Bär</t>
  </si>
  <si>
    <t>Krannich</t>
  </si>
  <si>
    <t>Thomas</t>
  </si>
  <si>
    <t>Schöllhammer</t>
  </si>
  <si>
    <t>Wolfgang</t>
  </si>
  <si>
    <t>Eckert</t>
  </si>
  <si>
    <t>Sommer</t>
  </si>
  <si>
    <t>Steffen</t>
  </si>
  <si>
    <t>Streble</t>
  </si>
  <si>
    <t>Jürgen</t>
  </si>
  <si>
    <t>Eberle</t>
  </si>
  <si>
    <t>Bernd</t>
  </si>
  <si>
    <t>Margit</t>
  </si>
  <si>
    <t>Vollmer</t>
  </si>
  <si>
    <t>Clemens</t>
  </si>
  <si>
    <t>Liedtke</t>
  </si>
  <si>
    <t>Frank</t>
  </si>
  <si>
    <t>Stückle</t>
  </si>
  <si>
    <t>Markus</t>
  </si>
  <si>
    <t>Janovsky</t>
  </si>
  <si>
    <t>Albert</t>
  </si>
  <si>
    <t>Preuss</t>
  </si>
  <si>
    <t>Marcel</t>
  </si>
  <si>
    <t>Walter</t>
  </si>
  <si>
    <t>Nuhiu</t>
  </si>
  <si>
    <t>Shaban</t>
  </si>
  <si>
    <t>Bernauer</t>
  </si>
  <si>
    <t>Andreas</t>
  </si>
  <si>
    <t>SV Metzingen 2</t>
  </si>
  <si>
    <t>SV Metzingen 1</t>
  </si>
  <si>
    <t>Schmierer</t>
  </si>
  <si>
    <t>Jochen</t>
  </si>
  <si>
    <t>Müller</t>
  </si>
  <si>
    <t>Manfred</t>
  </si>
  <si>
    <t>Kärcher</t>
  </si>
  <si>
    <t>Elke</t>
  </si>
  <si>
    <t>Bracher</t>
  </si>
  <si>
    <t>Christian</t>
  </si>
  <si>
    <t>Linke</t>
  </si>
  <si>
    <t>Herwart</t>
  </si>
  <si>
    <t>SG Bempflingen 1</t>
  </si>
  <si>
    <t>SV Sondelfingen</t>
  </si>
  <si>
    <t>Jäger</t>
  </si>
  <si>
    <t>Anton</t>
  </si>
  <si>
    <t>Kapche</t>
  </si>
  <si>
    <t>Reinhold</t>
  </si>
  <si>
    <t>Alexander</t>
  </si>
  <si>
    <t>SV Großbettlingen 1</t>
  </si>
  <si>
    <t>Martina Eulberg</t>
  </si>
  <si>
    <t>Marcel Preuss</t>
  </si>
  <si>
    <t>marcelpreuss63@gmx.de</t>
  </si>
  <si>
    <t>(1573) 6 51 40 22</t>
  </si>
  <si>
    <t>Zoratti</t>
  </si>
  <si>
    <t>Claudio</t>
  </si>
  <si>
    <t>Stefan</t>
  </si>
  <si>
    <t>Heisler</t>
  </si>
  <si>
    <t>Oliver</t>
  </si>
  <si>
    <t>Götz</t>
  </si>
  <si>
    <t>Karl</t>
  </si>
  <si>
    <t>Manfred Müller</t>
  </si>
  <si>
    <t>manfredmueller58@gmx.de</t>
  </si>
  <si>
    <t>Dennis</t>
  </si>
  <si>
    <t>Marvin</t>
  </si>
  <si>
    <t>Colomba</t>
  </si>
  <si>
    <t xml:space="preserve">(07127) 33 98 63 </t>
  </si>
  <si>
    <t>(07123) 8 75 35</t>
  </si>
  <si>
    <t>Eulberg</t>
  </si>
  <si>
    <t>Martina</t>
  </si>
  <si>
    <t>Hacker</t>
  </si>
  <si>
    <t>Ingrid</t>
  </si>
  <si>
    <t>Armin</t>
  </si>
  <si>
    <t>Alleingang</t>
  </si>
  <si>
    <t>KKSV Neuhausen</t>
  </si>
  <si>
    <t>SV Metzingen 3</t>
  </si>
  <si>
    <t>Bärmann</t>
  </si>
  <si>
    <t>Otto</t>
  </si>
  <si>
    <t>Fassel</t>
  </si>
  <si>
    <t>Klaus</t>
  </si>
  <si>
    <t>Ostojic</t>
  </si>
  <si>
    <t>Dejan</t>
  </si>
  <si>
    <t>Petrovic</t>
  </si>
  <si>
    <t>Toplica</t>
  </si>
  <si>
    <t>Reicherter</t>
  </si>
  <si>
    <t>Mathias</t>
  </si>
  <si>
    <t>Häfner</t>
  </si>
  <si>
    <t>Diana</t>
  </si>
  <si>
    <t>Kallweit</t>
  </si>
  <si>
    <t>Landmann</t>
  </si>
  <si>
    <t>Zappke</t>
  </si>
  <si>
    <t>Joachim</t>
  </si>
  <si>
    <t>Reiner</t>
  </si>
  <si>
    <t>Nitz</t>
  </si>
  <si>
    <t>Gerd</t>
  </si>
  <si>
    <t>Leinweber</t>
  </si>
  <si>
    <t>Ernst</t>
  </si>
  <si>
    <t>Blumtritt</t>
  </si>
  <si>
    <t>Georg</t>
  </si>
  <si>
    <t>Grau</t>
  </si>
  <si>
    <t>Ulrich</t>
  </si>
  <si>
    <t>Gehlhaar</t>
  </si>
  <si>
    <t>Lars</t>
  </si>
  <si>
    <t>Uwe</t>
  </si>
  <si>
    <t>martina.kovacs@gmx.de</t>
  </si>
  <si>
    <t>cl.v@gmx.de</t>
  </si>
  <si>
    <t>John</t>
  </si>
  <si>
    <t>Rohloff</t>
  </si>
  <si>
    <t>Schock</t>
  </si>
  <si>
    <t>Reno</t>
  </si>
  <si>
    <t>Susanne</t>
  </si>
  <si>
    <t>SV Riederich 2</t>
  </si>
  <si>
    <t>SV Riederich 1</t>
  </si>
  <si>
    <t>Joachim Zappke</t>
  </si>
  <si>
    <t>joachimzappke@gmx.de</t>
  </si>
  <si>
    <t>(0157) 72 19 48 76</t>
  </si>
  <si>
    <t>Stiefel</t>
  </si>
  <si>
    <t>Buck</t>
  </si>
  <si>
    <t xml:space="preserve">Wünsche </t>
  </si>
  <si>
    <t>Mähring</t>
  </si>
  <si>
    <t xml:space="preserve">Sebastian </t>
  </si>
  <si>
    <t>Daniel</t>
  </si>
  <si>
    <t>Leitner</t>
  </si>
  <si>
    <t>Ulli</t>
  </si>
  <si>
    <t>Schall</t>
  </si>
  <si>
    <t>Matthias</t>
  </si>
  <si>
    <t>SG Bempflingen 2</t>
  </si>
  <si>
    <t>SV Reicheneck</t>
  </si>
  <si>
    <t xml:space="preserve">Hasselberg, Daniel </t>
  </si>
  <si>
    <t>(0176) 20 15 13 32</t>
  </si>
  <si>
    <t>hasselbergsvr@outlook.com</t>
  </si>
  <si>
    <t>Bärmann, Otto</t>
  </si>
  <si>
    <t>o.baermann@gmx.de</t>
  </si>
  <si>
    <t>Sges Bempflingen 1</t>
  </si>
  <si>
    <t>Sges Bempflingen 2</t>
  </si>
  <si>
    <t>Konietzny</t>
  </si>
  <si>
    <t>Kühfuß</t>
  </si>
  <si>
    <t>Hasselberg</t>
  </si>
  <si>
    <t>Natalie</t>
  </si>
  <si>
    <t>Fischer</t>
  </si>
  <si>
    <t>Norbert</t>
  </si>
  <si>
    <t>Wünsche</t>
  </si>
  <si>
    <t>Elian</t>
  </si>
  <si>
    <t>Dzubiella</t>
  </si>
  <si>
    <t>Constantin</t>
  </si>
  <si>
    <t>Meier</t>
  </si>
  <si>
    <t>Moritz</t>
  </si>
  <si>
    <t>SV Dettingen 1</t>
  </si>
  <si>
    <t>SV Dettingen 2</t>
  </si>
  <si>
    <t>SV Eningen</t>
  </si>
  <si>
    <t xml:space="preserve">Bracher, Christian </t>
  </si>
  <si>
    <t>(0160) 94 49 27 55</t>
  </si>
  <si>
    <t>christian.br89@gmx.de</t>
  </si>
  <si>
    <t>vollmer.reiner@outlook.de</t>
  </si>
  <si>
    <t>Reiner Vollmer</t>
  </si>
  <si>
    <t>(0171) 7 32 05 09</t>
  </si>
  <si>
    <t>(07125) 55 66</t>
  </si>
  <si>
    <t>Thomas Buck</t>
  </si>
  <si>
    <t>(0151) 17 22 72 81</t>
  </si>
  <si>
    <t>Florian Kaiser</t>
  </si>
  <si>
    <t>(0151) 46 36 41 47</t>
  </si>
  <si>
    <t>flori.kaiser@gmail.com</t>
  </si>
  <si>
    <t>1. Wettkampf</t>
  </si>
  <si>
    <t>(07125)  16 16</t>
  </si>
  <si>
    <t>sch-w@t-online.de</t>
  </si>
  <si>
    <t>SV Großbettlingen</t>
  </si>
  <si>
    <t>Bastian</t>
  </si>
  <si>
    <t>Oravetz</t>
  </si>
  <si>
    <t>Schanz</t>
  </si>
  <si>
    <t>Saison 2025</t>
  </si>
  <si>
    <t>Baur</t>
  </si>
  <si>
    <t>Hittinger</t>
  </si>
  <si>
    <t>Timo</t>
  </si>
  <si>
    <t>Wurm</t>
  </si>
  <si>
    <t>Pia</t>
  </si>
  <si>
    <t>Saskia</t>
  </si>
  <si>
    <t>Handschuh</t>
  </si>
  <si>
    <t>Veith</t>
  </si>
  <si>
    <t>Volker</t>
  </si>
  <si>
    <t>Wolf</t>
  </si>
  <si>
    <t>Ciurlin</t>
  </si>
  <si>
    <t>Casian</t>
  </si>
  <si>
    <t>Zizelmann</t>
  </si>
  <si>
    <t>Michael</t>
  </si>
  <si>
    <t>Schuster</t>
  </si>
  <si>
    <t>Eduard</t>
  </si>
  <si>
    <t>Kaiser</t>
  </si>
  <si>
    <t>Florian</t>
  </si>
  <si>
    <t>Wurster</t>
  </si>
  <si>
    <t>Karl-Friedrich</t>
  </si>
  <si>
    <t>Haug</t>
  </si>
  <si>
    <t>Anlage: Urach</t>
  </si>
  <si>
    <t>Anlage: Hülben</t>
  </si>
  <si>
    <t>Anlage: Metzingen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</si>
</sst>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 dd/mm/yyyy"/>
    <numFmt numFmtId="165" formatCode="0.0"/>
    <numFmt numFmtId="166" formatCode=";;;"/>
    <numFmt numFmtId="169" formatCode="[$-407]General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b/>
      <sz val="11"/>
      <color indexed="12"/>
      <name val="Arial"/>
      <family val="2"/>
    </font>
    <font>
      <u/>
      <sz val="10"/>
      <color indexed="12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u/>
      <sz val="12"/>
      <name val="Arial"/>
      <family val="2"/>
    </font>
    <font>
      <b/>
      <sz val="14"/>
      <color indexed="8"/>
      <name val="Arial"/>
      <family val="2"/>
    </font>
    <font>
      <sz val="11"/>
      <color indexed="8"/>
      <name val="MetaPlusLF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MetaPlusLF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MetaPlusLF"/>
    </font>
    <font>
      <u/>
      <sz val="11"/>
      <color rgb="FF626666"/>
      <name val="MetaPlusLF"/>
    </font>
    <font>
      <sz val="11"/>
      <color theme="1"/>
      <name val="MetaPlusLF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1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8" fillId="0" borderId="0"/>
    <xf numFmtId="0" fontId="18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33" applyNumberFormat="0" applyAlignment="0" applyProtection="0"/>
    <xf numFmtId="0" fontId="25" fillId="24" borderId="34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35" applyNumberFormat="0" applyFill="0" applyAlignment="0" applyProtection="0"/>
    <xf numFmtId="0" fontId="29" fillId="0" borderId="36" applyNumberFormat="0" applyFill="0" applyAlignment="0" applyProtection="0"/>
    <xf numFmtId="0" fontId="30" fillId="0" borderId="37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33" applyNumberFormat="0" applyAlignment="0" applyProtection="0"/>
    <xf numFmtId="0" fontId="32" fillId="0" borderId="38" applyNumberFormat="0" applyFill="0" applyAlignment="0" applyProtection="0"/>
    <xf numFmtId="0" fontId="18" fillId="25" borderId="39" applyNumberFormat="0" applyFont="0" applyAlignment="0" applyProtection="0"/>
    <xf numFmtId="0" fontId="33" fillId="23" borderId="40" applyNumberFormat="0" applyAlignment="0" applyProtection="0"/>
    <xf numFmtId="0" fontId="34" fillId="0" borderId="0" applyNumberFormat="0" applyFill="0" applyBorder="0" applyAlignment="0" applyProtection="0"/>
    <xf numFmtId="0" fontId="35" fillId="0" borderId="41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39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169" fontId="41" fillId="0" borderId="0"/>
    <xf numFmtId="0" fontId="38" fillId="0" borderId="0"/>
    <xf numFmtId="0" fontId="41" fillId="0" borderId="0"/>
    <xf numFmtId="0" fontId="42" fillId="0" borderId="0" applyNumberFormat="0" applyFill="0" applyBorder="0" applyAlignment="0" applyProtection="0"/>
    <xf numFmtId="0" fontId="43" fillId="0" borderId="0"/>
  </cellStyleXfs>
  <cellXfs count="166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 vertical="justify"/>
    </xf>
    <xf numFmtId="0" fontId="11" fillId="0" borderId="0" xfId="0" applyFont="1"/>
    <xf numFmtId="0" fontId="12" fillId="0" borderId="0" xfId="0" applyFont="1"/>
    <xf numFmtId="0" fontId="13" fillId="0" borderId="0" xfId="1" applyFont="1" applyBorder="1" applyAlignment="1" applyProtection="1"/>
    <xf numFmtId="0" fontId="14" fillId="0" borderId="0" xfId="0" applyFont="1"/>
    <xf numFmtId="0" fontId="10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9" fillId="0" borderId="0" xfId="3" applyFont="1"/>
    <xf numFmtId="0" fontId="19" fillId="0" borderId="0" xfId="3" applyFont="1" applyAlignment="1">
      <alignment horizontal="center" vertical="center"/>
    </xf>
    <xf numFmtId="0" fontId="19" fillId="0" borderId="0" xfId="3" applyFont="1" applyAlignment="1">
      <alignment horizontal="center"/>
    </xf>
    <xf numFmtId="0" fontId="20" fillId="0" borderId="0" xfId="3" applyFont="1"/>
    <xf numFmtId="165" fontId="19" fillId="0" borderId="0" xfId="3" applyNumberFormat="1" applyFont="1"/>
    <xf numFmtId="0" fontId="18" fillId="0" borderId="0" xfId="3"/>
    <xf numFmtId="0" fontId="20" fillId="0" borderId="1" xfId="3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/>
    </xf>
    <xf numFmtId="0" fontId="20" fillId="0" borderId="2" xfId="3" applyFont="1" applyBorder="1" applyAlignment="1">
      <alignment horizontal="left" vertical="center" indent="1"/>
    </xf>
    <xf numFmtId="0" fontId="19" fillId="0" borderId="2" xfId="3" applyFont="1" applyBorder="1" applyAlignment="1">
      <alignment horizontal="center" vertical="center" wrapText="1"/>
    </xf>
    <xf numFmtId="0" fontId="19" fillId="2" borderId="2" xfId="3" applyFont="1" applyFill="1" applyBorder="1" applyAlignment="1">
      <alignment horizontal="center" vertical="center" wrapText="1"/>
    </xf>
    <xf numFmtId="0" fontId="19" fillId="2" borderId="0" xfId="3" applyFont="1" applyFill="1" applyAlignment="1">
      <alignment horizontal="center"/>
    </xf>
    <xf numFmtId="2" fontId="19" fillId="0" borderId="0" xfId="3" applyNumberFormat="1" applyFont="1"/>
    <xf numFmtId="0" fontId="19" fillId="2" borderId="0" xfId="3" applyFont="1" applyFill="1"/>
    <xf numFmtId="0" fontId="10" fillId="0" borderId="0" xfId="0" applyFo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3" fillId="3" borderId="0" xfId="1" applyFont="1" applyFill="1" applyBorder="1" applyAlignment="1" applyProtection="1"/>
    <xf numFmtId="0" fontId="19" fillId="2" borderId="7" xfId="3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2" xfId="3" applyFont="1" applyBorder="1" applyAlignment="1">
      <alignment horizontal="center" vertical="top" wrapText="1"/>
    </xf>
    <xf numFmtId="0" fontId="19" fillId="0" borderId="2" xfId="3" applyFont="1" applyBorder="1" applyAlignment="1">
      <alignment horizontal="center" vertical="top"/>
    </xf>
    <xf numFmtId="0" fontId="17" fillId="0" borderId="0" xfId="0" applyFont="1"/>
    <xf numFmtId="0" fontId="3" fillId="3" borderId="0" xfId="4" applyFont="1" applyFill="1"/>
    <xf numFmtId="0" fontId="18" fillId="3" borderId="0" xfId="4" applyFill="1"/>
    <xf numFmtId="0" fontId="3" fillId="3" borderId="0" xfId="4" applyFont="1" applyFill="1" applyAlignment="1">
      <alignment horizontal="center"/>
    </xf>
    <xf numFmtId="0" fontId="14" fillId="3" borderId="0" xfId="4" applyFont="1" applyFill="1"/>
    <xf numFmtId="166" fontId="3" fillId="3" borderId="0" xfId="4" applyNumberFormat="1" applyFont="1" applyFill="1"/>
    <xf numFmtId="0" fontId="10" fillId="3" borderId="0" xfId="4" applyFont="1" applyFill="1" applyAlignment="1">
      <alignment vertical="top" wrapText="1"/>
    </xf>
    <xf numFmtId="0" fontId="4" fillId="3" borderId="0" xfId="4" applyFont="1" applyFill="1" applyAlignment="1">
      <alignment horizontal="left" vertical="justify"/>
    </xf>
    <xf numFmtId="0" fontId="5" fillId="3" borderId="0" xfId="4" applyFont="1" applyFill="1" applyAlignment="1">
      <alignment horizontal="center"/>
    </xf>
    <xf numFmtId="0" fontId="12" fillId="3" borderId="0" xfId="4" applyFont="1" applyFill="1"/>
    <xf numFmtId="0" fontId="4" fillId="3" borderId="0" xfId="4" applyFont="1" applyFill="1"/>
    <xf numFmtId="166" fontId="4" fillId="3" borderId="0" xfId="4" applyNumberFormat="1" applyFont="1" applyFill="1"/>
    <xf numFmtId="0" fontId="11" fillId="3" borderId="0" xfId="4" applyFont="1" applyFill="1"/>
    <xf numFmtId="0" fontId="6" fillId="3" borderId="0" xfId="4" applyFont="1" applyFill="1" applyAlignment="1">
      <alignment horizontal="center"/>
    </xf>
    <xf numFmtId="0" fontId="15" fillId="3" borderId="0" xfId="4" applyFont="1" applyFill="1" applyAlignment="1">
      <alignment vertical="center"/>
    </xf>
    <xf numFmtId="0" fontId="4" fillId="3" borderId="0" xfId="4" applyFont="1" applyFill="1" applyAlignment="1">
      <alignment horizontal="center"/>
    </xf>
    <xf numFmtId="0" fontId="7" fillId="3" borderId="0" xfId="4" applyFont="1" applyFill="1"/>
    <xf numFmtId="0" fontId="8" fillId="3" borderId="0" xfId="4" applyFont="1" applyFill="1"/>
    <xf numFmtId="166" fontId="8" fillId="3" borderId="0" xfId="4" applyNumberFormat="1" applyFont="1" applyFill="1"/>
    <xf numFmtId="0" fontId="4" fillId="3" borderId="0" xfId="4" applyFont="1" applyFill="1" applyAlignment="1">
      <alignment vertical="center"/>
    </xf>
    <xf numFmtId="0" fontId="5" fillId="3" borderId="0" xfId="4" applyFont="1" applyFill="1" applyAlignment="1">
      <alignment vertical="center"/>
    </xf>
    <xf numFmtId="166" fontId="5" fillId="3" borderId="0" xfId="4" applyNumberFormat="1" applyFont="1" applyFill="1" applyAlignment="1">
      <alignment horizontal="center" vertical="center"/>
    </xf>
    <xf numFmtId="0" fontId="18" fillId="3" borderId="3" xfId="4" applyFill="1" applyBorder="1" applyAlignment="1">
      <alignment horizontal="center" textRotation="90" wrapText="1"/>
    </xf>
    <xf numFmtId="0" fontId="3" fillId="3" borderId="0" xfId="4" applyFont="1" applyFill="1" applyAlignment="1">
      <alignment vertical="center"/>
    </xf>
    <xf numFmtId="166" fontId="3" fillId="3" borderId="0" xfId="4" applyNumberFormat="1" applyFont="1" applyFill="1" applyAlignment="1">
      <alignment vertical="center"/>
    </xf>
    <xf numFmtId="0" fontId="11" fillId="3" borderId="0" xfId="4" applyFont="1" applyFill="1" applyAlignment="1">
      <alignment horizontal="center"/>
    </xf>
    <xf numFmtId="166" fontId="11" fillId="3" borderId="0" xfId="4" applyNumberFormat="1" applyFont="1" applyFill="1"/>
    <xf numFmtId="0" fontId="5" fillId="3" borderId="0" xfId="4" applyFont="1" applyFill="1" applyAlignment="1">
      <alignment horizontal="center" vertical="center"/>
    </xf>
    <xf numFmtId="0" fontId="5" fillId="3" borderId="16" xfId="4" applyFont="1" applyFill="1" applyBorder="1" applyAlignment="1">
      <alignment horizontal="center" vertical="center"/>
    </xf>
    <xf numFmtId="0" fontId="6" fillId="26" borderId="15" xfId="4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3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2" fillId="0" borderId="19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3" borderId="11" xfId="4" applyFont="1" applyFill="1" applyBorder="1" applyAlignment="1">
      <alignment horizontal="left" vertical="center"/>
    </xf>
    <xf numFmtId="0" fontId="11" fillId="3" borderId="8" xfId="4" applyFont="1" applyFill="1" applyBorder="1" applyAlignment="1">
      <alignment horizontal="left" vertical="center"/>
    </xf>
    <xf numFmtId="0" fontId="3" fillId="3" borderId="8" xfId="4" applyFont="1" applyFill="1" applyBorder="1" applyAlignment="1">
      <alignment horizontal="center" vertical="center"/>
    </xf>
    <xf numFmtId="0" fontId="3" fillId="3" borderId="8" xfId="4" applyFont="1" applyFill="1" applyBorder="1" applyAlignment="1">
      <alignment horizontal="left" vertical="center"/>
    </xf>
    <xf numFmtId="0" fontId="18" fillId="3" borderId="8" xfId="4" quotePrefix="1" applyFill="1" applyBorder="1" applyAlignment="1">
      <alignment horizontal="left" vertical="center"/>
    </xf>
    <xf numFmtId="0" fontId="18" fillId="3" borderId="12" xfId="4" quotePrefix="1" applyFill="1" applyBorder="1" applyAlignment="1">
      <alignment horizontal="left" vertical="center"/>
    </xf>
    <xf numFmtId="1" fontId="11" fillId="3" borderId="27" xfId="4" applyNumberFormat="1" applyFont="1" applyFill="1" applyBorder="1" applyAlignment="1">
      <alignment horizontal="center" vertical="center"/>
    </xf>
    <xf numFmtId="1" fontId="11" fillId="3" borderId="31" xfId="4" applyNumberFormat="1" applyFont="1" applyFill="1" applyBorder="1" applyAlignment="1">
      <alignment horizontal="center" vertical="center"/>
    </xf>
    <xf numFmtId="20" fontId="11" fillId="3" borderId="26" xfId="4" applyNumberFormat="1" applyFont="1" applyFill="1" applyBorder="1" applyAlignment="1">
      <alignment horizontal="center" vertical="center"/>
    </xf>
    <xf numFmtId="20" fontId="11" fillId="3" borderId="27" xfId="4" applyNumberFormat="1" applyFont="1" applyFill="1" applyBorder="1" applyAlignment="1">
      <alignment horizontal="center" vertical="center"/>
    </xf>
    <xf numFmtId="20" fontId="11" fillId="3" borderId="32" xfId="4" applyNumberFormat="1" applyFont="1" applyFill="1" applyBorder="1" applyAlignment="1">
      <alignment horizontal="center" vertical="center"/>
    </xf>
    <xf numFmtId="20" fontId="11" fillId="3" borderId="31" xfId="4" applyNumberFormat="1" applyFont="1" applyFill="1" applyBorder="1" applyAlignment="1">
      <alignment horizontal="center" vertical="center"/>
    </xf>
    <xf numFmtId="1" fontId="11" fillId="3" borderId="3" xfId="4" applyNumberFormat="1" applyFont="1" applyFill="1" applyBorder="1" applyAlignment="1">
      <alignment horizontal="center" vertical="center"/>
    </xf>
    <xf numFmtId="1" fontId="11" fillId="3" borderId="42" xfId="4" applyNumberFormat="1" applyFont="1" applyFill="1" applyBorder="1" applyAlignment="1">
      <alignment horizontal="center" vertical="center"/>
    </xf>
    <xf numFmtId="0" fontId="11" fillId="3" borderId="4" xfId="4" applyFont="1" applyFill="1" applyBorder="1" applyAlignment="1">
      <alignment horizontal="center" vertical="center"/>
    </xf>
    <xf numFmtId="0" fontId="11" fillId="3" borderId="5" xfId="4" applyFont="1" applyFill="1" applyBorder="1" applyAlignment="1">
      <alignment horizontal="center" vertical="center"/>
    </xf>
    <xf numFmtId="0" fontId="11" fillId="3" borderId="26" xfId="4" applyFont="1" applyFill="1" applyBorder="1" applyAlignment="1">
      <alignment horizontal="center" vertical="center"/>
    </xf>
    <xf numFmtId="0" fontId="11" fillId="3" borderId="27" xfId="4" applyFont="1" applyFill="1" applyBorder="1" applyAlignment="1">
      <alignment horizontal="center" vertical="center"/>
    </xf>
    <xf numFmtId="0" fontId="11" fillId="3" borderId="32" xfId="4" applyFont="1" applyFill="1" applyBorder="1" applyAlignment="1">
      <alignment horizontal="center" vertical="center"/>
    </xf>
    <xf numFmtId="0" fontId="11" fillId="3" borderId="31" xfId="4" applyFont="1" applyFill="1" applyBorder="1" applyAlignment="1">
      <alignment horizontal="center" vertical="center"/>
    </xf>
    <xf numFmtId="0" fontId="11" fillId="3" borderId="10" xfId="4" applyFont="1" applyFill="1" applyBorder="1" applyAlignment="1">
      <alignment horizontal="center" vertical="center"/>
    </xf>
    <xf numFmtId="0" fontId="11" fillId="4" borderId="14" xfId="4" applyFont="1" applyFill="1" applyBorder="1" applyAlignment="1">
      <alignment horizontal="center" vertical="center"/>
    </xf>
    <xf numFmtId="1" fontId="11" fillId="3" borderId="43" xfId="4" applyNumberFormat="1" applyFont="1" applyFill="1" applyBorder="1" applyAlignment="1">
      <alignment horizontal="center" vertical="center"/>
    </xf>
    <xf numFmtId="1" fontId="11" fillId="3" borderId="44" xfId="4" applyNumberFormat="1" applyFont="1" applyFill="1" applyBorder="1" applyAlignment="1">
      <alignment horizontal="center" vertical="center"/>
    </xf>
    <xf numFmtId="0" fontId="10" fillId="3" borderId="0" xfId="4" applyFont="1" applyFill="1" applyAlignment="1">
      <alignment horizontal="center" vertical="top" wrapText="1"/>
    </xf>
    <xf numFmtId="0" fontId="10" fillId="3" borderId="0" xfId="4" applyFont="1" applyFill="1" applyAlignment="1">
      <alignment horizontal="center"/>
    </xf>
    <xf numFmtId="0" fontId="15" fillId="3" borderId="0" xfId="4" applyFont="1" applyFill="1" applyAlignment="1">
      <alignment horizontal="center" vertical="center"/>
    </xf>
    <xf numFmtId="0" fontId="5" fillId="3" borderId="8" xfId="4" applyFont="1" applyFill="1" applyBorder="1" applyAlignment="1">
      <alignment horizontal="center" vertical="center"/>
    </xf>
    <xf numFmtId="0" fontId="11" fillId="3" borderId="0" xfId="4" applyFont="1" applyFill="1" applyAlignment="1">
      <alignment horizontal="center" vertical="center"/>
    </xf>
    <xf numFmtId="164" fontId="11" fillId="3" borderId="8" xfId="4" applyNumberFormat="1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5" fillId="3" borderId="23" xfId="4" applyFont="1" applyFill="1" applyBorder="1" applyAlignment="1">
      <alignment horizontal="center" vertical="center"/>
    </xf>
    <xf numFmtId="0" fontId="5" fillId="3" borderId="15" xfId="4" applyFont="1" applyFill="1" applyBorder="1" applyAlignment="1">
      <alignment horizontal="center" vertical="center"/>
    </xf>
    <xf numFmtId="0" fontId="5" fillId="3" borderId="24" xfId="4" applyFont="1" applyFill="1" applyBorder="1" applyAlignment="1">
      <alignment horizontal="center" vertical="center"/>
    </xf>
    <xf numFmtId="0" fontId="12" fillId="3" borderId="23" xfId="4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center" vertical="center"/>
    </xf>
    <xf numFmtId="0" fontId="12" fillId="3" borderId="27" xfId="4" applyFont="1" applyFill="1" applyBorder="1" applyAlignment="1">
      <alignment horizontal="center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15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4" fillId="3" borderId="3" xfId="4" applyFont="1" applyFill="1" applyBorder="1" applyAlignment="1">
      <alignment horizontal="center" vertical="center"/>
    </xf>
    <xf numFmtId="0" fontId="4" fillId="3" borderId="28" xfId="4" applyFont="1" applyFill="1" applyBorder="1" applyAlignment="1">
      <alignment horizontal="center" vertical="center"/>
    </xf>
    <xf numFmtId="20" fontId="11" fillId="3" borderId="0" xfId="4" applyNumberFormat="1" applyFont="1" applyFill="1" applyAlignment="1">
      <alignment horizontal="center" vertical="center"/>
    </xf>
    <xf numFmtId="0" fontId="11" fillId="3" borderId="6" xfId="4" applyFont="1" applyFill="1" applyBorder="1" applyAlignment="1">
      <alignment horizontal="center" vertical="center"/>
    </xf>
    <xf numFmtId="0" fontId="18" fillId="0" borderId="27" xfId="4" applyBorder="1"/>
    <xf numFmtId="0" fontId="18" fillId="0" borderId="32" xfId="4" applyBorder="1"/>
    <xf numFmtId="0" fontId="18" fillId="0" borderId="31" xfId="4" applyBorder="1"/>
    <xf numFmtId="0" fontId="12" fillId="3" borderId="20" xfId="4" applyFont="1" applyFill="1" applyBorder="1" applyAlignment="1">
      <alignment horizontal="center" vertical="center"/>
    </xf>
    <xf numFmtId="0" fontId="12" fillId="3" borderId="21" xfId="4" applyFont="1" applyFill="1" applyBorder="1" applyAlignment="1">
      <alignment horizontal="center" vertical="center"/>
    </xf>
    <xf numFmtId="0" fontId="12" fillId="3" borderId="25" xfId="4" applyFont="1" applyFill="1" applyBorder="1" applyAlignment="1">
      <alignment horizontal="center" vertical="center"/>
    </xf>
    <xf numFmtId="0" fontId="5" fillId="3" borderId="9" xfId="4" applyFont="1" applyFill="1" applyBorder="1" applyAlignment="1">
      <alignment horizontal="center" vertical="center"/>
    </xf>
    <xf numFmtId="0" fontId="5" fillId="3" borderId="4" xfId="4" applyFont="1" applyFill="1" applyBorder="1" applyAlignment="1">
      <alignment horizontal="center" vertical="center"/>
    </xf>
    <xf numFmtId="0" fontId="5" fillId="3" borderId="10" xfId="4" applyFont="1" applyFill="1" applyBorder="1" applyAlignment="1">
      <alignment horizontal="center" vertical="center"/>
    </xf>
    <xf numFmtId="0" fontId="5" fillId="3" borderId="11" xfId="4" applyFont="1" applyFill="1" applyBorder="1" applyAlignment="1">
      <alignment horizontal="center" vertical="center"/>
    </xf>
    <xf numFmtId="0" fontId="5" fillId="3" borderId="12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/>
    </xf>
    <xf numFmtId="0" fontId="12" fillId="3" borderId="8" xfId="4" applyFont="1" applyFill="1" applyBorder="1" applyAlignment="1">
      <alignment horizontal="center"/>
    </xf>
    <xf numFmtId="0" fontId="12" fillId="3" borderId="12" xfId="4" applyFont="1" applyFill="1" applyBorder="1" applyAlignment="1">
      <alignment horizontal="center"/>
    </xf>
    <xf numFmtId="0" fontId="11" fillId="3" borderId="13" xfId="4" applyFont="1" applyFill="1" applyBorder="1" applyAlignment="1">
      <alignment horizontal="left" vertical="center"/>
    </xf>
    <xf numFmtId="0" fontId="11" fillId="3" borderId="5" xfId="4" applyFont="1" applyFill="1" applyBorder="1" applyAlignment="1">
      <alignment horizontal="left" vertical="center"/>
    </xf>
    <xf numFmtId="0" fontId="3" fillId="3" borderId="5" xfId="4" applyFont="1" applyFill="1" applyBorder="1" applyAlignment="1">
      <alignment horizontal="center" vertical="center"/>
    </xf>
    <xf numFmtId="0" fontId="3" fillId="3" borderId="5" xfId="4" applyFont="1" applyFill="1" applyBorder="1" applyAlignment="1">
      <alignment horizontal="left" vertical="center"/>
    </xf>
    <xf numFmtId="0" fontId="18" fillId="3" borderId="5" xfId="4" quotePrefix="1" applyFill="1" applyBorder="1" applyAlignment="1">
      <alignment horizontal="left" vertical="center"/>
    </xf>
    <xf numFmtId="0" fontId="18" fillId="3" borderId="14" xfId="4" quotePrefix="1" applyFill="1" applyBorder="1" applyAlignment="1">
      <alignment horizontal="left" vertical="center"/>
    </xf>
    <xf numFmtId="0" fontId="0" fillId="0" borderId="8" xfId="0" applyBorder="1"/>
    <xf numFmtId="0" fontId="0" fillId="0" borderId="8" xfId="0" quotePrefix="1" applyBorder="1"/>
    <xf numFmtId="0" fontId="0" fillId="0" borderId="12" xfId="0" quotePrefix="1" applyBorder="1"/>
    <xf numFmtId="164" fontId="11" fillId="3" borderId="23" xfId="4" applyNumberFormat="1" applyFont="1" applyFill="1" applyBorder="1" applyAlignment="1">
      <alignment horizontal="center" vertical="center"/>
    </xf>
    <xf numFmtId="164" fontId="11" fillId="3" borderId="15" xfId="4" applyNumberFormat="1" applyFont="1" applyFill="1" applyBorder="1" applyAlignment="1">
      <alignment horizontal="center" vertical="center"/>
    </xf>
    <xf numFmtId="164" fontId="11" fillId="3" borderId="24" xfId="4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horizontal="center" vertical="center"/>
    </xf>
    <xf numFmtId="164" fontId="11" fillId="3" borderId="0" xfId="4" applyNumberFormat="1" applyFont="1" applyFill="1" applyAlignment="1">
      <alignment horizontal="center" vertical="center"/>
    </xf>
    <xf numFmtId="164" fontId="11" fillId="3" borderId="18" xfId="4" applyNumberFormat="1" applyFont="1" applyFill="1" applyBorder="1" applyAlignment="1">
      <alignment horizontal="center" vertical="center"/>
    </xf>
    <xf numFmtId="164" fontId="11" fillId="3" borderId="29" xfId="4" applyNumberFormat="1" applyFont="1" applyFill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horizontal="center" vertical="center"/>
    </xf>
    <xf numFmtId="164" fontId="11" fillId="3" borderId="30" xfId="4" applyNumberFormat="1" applyFont="1" applyFill="1" applyBorder="1" applyAlignment="1">
      <alignment horizontal="center" vertical="center"/>
    </xf>
    <xf numFmtId="0" fontId="0" fillId="0" borderId="0" xfId="0" quotePrefix="1"/>
    <xf numFmtId="0" fontId="0" fillId="0" borderId="18" xfId="0" quotePrefix="1" applyBorder="1"/>
    <xf numFmtId="0" fontId="6" fillId="26" borderId="9" xfId="4" applyFont="1" applyFill="1" applyBorder="1" applyAlignment="1">
      <alignment horizontal="center" vertical="center"/>
    </xf>
    <xf numFmtId="0" fontId="6" fillId="26" borderId="4" xfId="4" applyFont="1" applyFill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horizontal="center" vertical="center"/>
    </xf>
    <xf numFmtId="164" fontId="11" fillId="3" borderId="5" xfId="4" applyNumberFormat="1" applyFont="1" applyFill="1" applyBorder="1" applyAlignment="1">
      <alignment horizontal="center" vertical="center"/>
    </xf>
    <xf numFmtId="0" fontId="11" fillId="3" borderId="14" xfId="4" applyFont="1" applyFill="1" applyBorder="1" applyAlignment="1">
      <alignment horizontal="center" vertical="center"/>
    </xf>
    <xf numFmtId="0" fontId="6" fillId="26" borderId="10" xfId="4" applyFont="1" applyFill="1" applyBorder="1" applyAlignment="1">
      <alignment horizontal="center" vertical="center"/>
    </xf>
    <xf numFmtId="164" fontId="11" fillId="3" borderId="11" xfId="4" applyNumberFormat="1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</cellXfs>
  <cellStyles count="61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40% - Accent1" xfId="11" xr:uid="{00000000-0005-0000-0000-000006000000}"/>
    <cellStyle name="40% - Accent2" xfId="12" xr:uid="{00000000-0005-0000-0000-000007000000}"/>
    <cellStyle name="40% - Accent3" xfId="13" xr:uid="{00000000-0005-0000-0000-000008000000}"/>
    <cellStyle name="40% - Accent4" xfId="14" xr:uid="{00000000-0005-0000-0000-000009000000}"/>
    <cellStyle name="40% - Accent5" xfId="15" xr:uid="{00000000-0005-0000-0000-00000A000000}"/>
    <cellStyle name="40% - Accent6" xfId="16" xr:uid="{00000000-0005-0000-0000-00000B000000}"/>
    <cellStyle name="60% - Accent1" xfId="17" xr:uid="{00000000-0005-0000-0000-00000C000000}"/>
    <cellStyle name="60% - Accent2" xfId="18" xr:uid="{00000000-0005-0000-0000-00000D000000}"/>
    <cellStyle name="60% - Accent3" xfId="19" xr:uid="{00000000-0005-0000-0000-00000E000000}"/>
    <cellStyle name="60% - Accent4" xfId="20" xr:uid="{00000000-0005-0000-0000-00000F000000}"/>
    <cellStyle name="60% - Accent5" xfId="21" xr:uid="{00000000-0005-0000-0000-000010000000}"/>
    <cellStyle name="60% - Accent6" xfId="22" xr:uid="{00000000-0005-0000-0000-000011000000}"/>
    <cellStyle name="Accent1" xfId="23" xr:uid="{00000000-0005-0000-0000-000012000000}"/>
    <cellStyle name="Accent2" xfId="24" xr:uid="{00000000-0005-0000-0000-000013000000}"/>
    <cellStyle name="Accent3" xfId="25" xr:uid="{00000000-0005-0000-0000-000014000000}"/>
    <cellStyle name="Accent4" xfId="26" xr:uid="{00000000-0005-0000-0000-000015000000}"/>
    <cellStyle name="Accent5" xfId="27" xr:uid="{00000000-0005-0000-0000-000016000000}"/>
    <cellStyle name="Accent6" xfId="28" xr:uid="{00000000-0005-0000-0000-000017000000}"/>
    <cellStyle name="Bad" xfId="29" xr:uid="{00000000-0005-0000-0000-000018000000}"/>
    <cellStyle name="Calculation" xfId="30" xr:uid="{00000000-0005-0000-0000-000019000000}"/>
    <cellStyle name="Check Cell" xfId="31" xr:uid="{00000000-0005-0000-0000-00001A000000}"/>
    <cellStyle name="Excel Built-in Normal" xfId="56" xr:uid="{E5B00530-29DE-4EC0-9F8F-98C3A747D07B}"/>
    <cellStyle name="Explanatory Text" xfId="32" xr:uid="{00000000-0005-0000-0000-00001B000000}"/>
    <cellStyle name="Good" xfId="33" xr:uid="{00000000-0005-0000-0000-00001C000000}"/>
    <cellStyle name="Heading 1" xfId="34" xr:uid="{00000000-0005-0000-0000-00001D000000}"/>
    <cellStyle name="Heading 2" xfId="35" xr:uid="{00000000-0005-0000-0000-00001E000000}"/>
    <cellStyle name="Heading 3" xfId="36" xr:uid="{00000000-0005-0000-0000-00001F000000}"/>
    <cellStyle name="Heading 4" xfId="37" xr:uid="{00000000-0005-0000-0000-000020000000}"/>
    <cellStyle name="Input" xfId="38" xr:uid="{00000000-0005-0000-0000-000022000000}"/>
    <cellStyle name="Link" xfId="1" builtinId="8"/>
    <cellStyle name="Link 2" xfId="46" xr:uid="{7EEE4EA3-4579-46D3-AA0C-E78D772BCF15}"/>
    <cellStyle name="Link 2 2" xfId="49" xr:uid="{986666B5-B347-4BFA-A6B7-FDC9691C5502}"/>
    <cellStyle name="Link 3" xfId="50" xr:uid="{930FD433-4CF4-43DC-98CD-3372157D3810}"/>
    <cellStyle name="Link 4" xfId="59" xr:uid="{0FB2F11D-6173-4E0E-9A9E-47CFCE0D03A9}"/>
    <cellStyle name="Linked Cell" xfId="39" xr:uid="{00000000-0005-0000-0000-000023000000}"/>
    <cellStyle name="Note" xfId="40" xr:uid="{00000000-0005-0000-0000-000024000000}"/>
    <cellStyle name="Output" xfId="41" xr:uid="{00000000-0005-0000-0000-000025000000}"/>
    <cellStyle name="Standard" xfId="0" builtinId="0"/>
    <cellStyle name="Standard 10" xfId="60" xr:uid="{82C935F6-DDC2-4F17-84B5-8173A102AB58}"/>
    <cellStyle name="Standard 2" xfId="4" xr:uid="{00000000-0005-0000-0000-000027000000}"/>
    <cellStyle name="Standard 2 2" xfId="45" xr:uid="{7871E0F5-099C-47E1-A0F8-A3A4402646F5}"/>
    <cellStyle name="Standard 2 3" xfId="48" xr:uid="{6FBE9C62-677D-4AB9-A84D-2018BE9CA267}"/>
    <cellStyle name="Standard 3" xfId="2" xr:uid="{00000000-0005-0000-0000-000028000000}"/>
    <cellStyle name="Standard 3 2" xfId="47" xr:uid="{0506EC73-34E2-44B4-8E52-6BF90CDCCFA2}"/>
    <cellStyle name="Standard 3 3" xfId="51" xr:uid="{EFE5D524-5437-4F87-950A-293B98F60EA0}"/>
    <cellStyle name="Standard 4" xfId="52" xr:uid="{E8745E7F-DD5E-4E50-84B8-34EE47B91C3F}"/>
    <cellStyle name="Standard 5" xfId="53" xr:uid="{27E6AAF9-7FD9-46FD-9AF4-490DD2B7A4E9}"/>
    <cellStyle name="Standard 6" xfId="54" xr:uid="{E7E82C68-E1E7-4285-B7DE-B208D21E4B65}"/>
    <cellStyle name="Standard 7" xfId="55" xr:uid="{FE52A271-DC55-4040-943F-7FEBD7480DD9}"/>
    <cellStyle name="Standard 8" xfId="57" xr:uid="{4EDC5631-ED50-4E0D-843C-C62CCACE86E6}"/>
    <cellStyle name="Standard 9" xfId="58" xr:uid="{C4E79CA3-B476-40DB-9495-BCF3B6B5AEFA}"/>
    <cellStyle name="Standard_6_Runde_Ordonnanzgewehr_2013" xfId="3" xr:uid="{00000000-0005-0000-0000-000029000000}"/>
    <cellStyle name="Title" xfId="42" xr:uid="{00000000-0005-0000-0000-00002A000000}"/>
    <cellStyle name="Total" xfId="43" xr:uid="{00000000-0005-0000-0000-00002B000000}"/>
    <cellStyle name="Warning Text" xfId="44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</xdr:rowOff>
    </xdr:from>
    <xdr:to>
      <xdr:col>4</xdr:col>
      <xdr:colOff>457200</xdr:colOff>
      <xdr:row>10</xdr:row>
      <xdr:rowOff>133350</xdr:rowOff>
    </xdr:to>
    <xdr:pic>
      <xdr:nvPicPr>
        <xdr:cNvPr id="2" name="Picture 25" descr="wappen_kreis_bw">
          <a:extLst>
            <a:ext uri="{FF2B5EF4-FFF2-40B4-BE49-F238E27FC236}">
              <a16:creationId xmlns:a16="http://schemas.microsoft.com/office/drawing/2014/main" id="{AB797B39-E5CA-4A9D-B92C-E015EC13A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80010"/>
          <a:ext cx="1693545" cy="1920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7</xdr:col>
      <xdr:colOff>114300</xdr:colOff>
      <xdr:row>9</xdr:row>
      <xdr:rowOff>85725</xdr:rowOff>
    </xdr:to>
    <xdr:pic>
      <xdr:nvPicPr>
        <xdr:cNvPr id="2" name="Picture 1" descr="wappen_kreis_bw">
          <a:extLst>
            <a:ext uri="{FF2B5EF4-FFF2-40B4-BE49-F238E27FC236}">
              <a16:creationId xmlns:a16="http://schemas.microsoft.com/office/drawing/2014/main" id="{095E7585-015D-43CF-B4C6-6F8217C4F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1684020" cy="1922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Wolfgang/Desktop/Ergebnisformular_KK_Kreis_Hohen_Ura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nweise zum Ausfüllen"/>
      <sheetName val="KK Liegend"/>
      <sheetName val="KK 3x 20"/>
      <sheetName val="Sportpistole"/>
      <sheetName val="Ordonnanz"/>
      <sheetName val="Verein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SG Bempflingen</v>
          </cell>
        </row>
        <row r="3">
          <cell r="A3" t="str">
            <v>SG Hengen</v>
          </cell>
        </row>
        <row r="4">
          <cell r="A4" t="str">
            <v>SG Hülben</v>
          </cell>
        </row>
        <row r="5">
          <cell r="A5" t="str">
            <v>SG Neckartenzlingen</v>
          </cell>
        </row>
        <row r="6">
          <cell r="A6" t="str">
            <v>SG Zainingen</v>
          </cell>
        </row>
        <row r="7">
          <cell r="A7" t="str">
            <v>SV Dettingen</v>
          </cell>
        </row>
        <row r="8">
          <cell r="A8" t="str">
            <v>SV Eningen</v>
          </cell>
        </row>
        <row r="9">
          <cell r="A9" t="str">
            <v>SV Grabenstetten</v>
          </cell>
        </row>
        <row r="10">
          <cell r="A10" t="str">
            <v>SV Großbettlingen</v>
          </cell>
        </row>
        <row r="11">
          <cell r="A11" t="str">
            <v>SV Metzingen</v>
          </cell>
        </row>
        <row r="12">
          <cell r="A12" t="str">
            <v>SV Neuhausen</v>
          </cell>
        </row>
        <row r="13">
          <cell r="A13" t="str">
            <v>SV Reicheneck</v>
          </cell>
        </row>
        <row r="14">
          <cell r="A14" t="str">
            <v>SV Riederich</v>
          </cell>
        </row>
        <row r="15">
          <cell r="A15" t="str">
            <v>SV Schlaitdorf</v>
          </cell>
        </row>
        <row r="16">
          <cell r="A16" t="str">
            <v>SV Sondelfingen</v>
          </cell>
        </row>
        <row r="17">
          <cell r="A17" t="str">
            <v>SV Urach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-w@t-online.d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lori.kaiser@gmail.com" TargetMode="External"/><Relationship Id="rId2" Type="http://schemas.openxmlformats.org/officeDocument/2006/relationships/hyperlink" Target="mailto:vollmer.reiner@outlook.de" TargetMode="External"/><Relationship Id="rId1" Type="http://schemas.openxmlformats.org/officeDocument/2006/relationships/hyperlink" Target="mailto:sch-w@t-online.de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5C75-3079-4DE1-9209-3E32C2F0E4E1}">
  <dimension ref="A1:AH115"/>
  <sheetViews>
    <sheetView tabSelected="1" topLeftCell="A14" zoomScale="130" zoomScaleNormal="130" workbookViewId="0">
      <selection activeCell="R15" sqref="R15"/>
    </sheetView>
  </sheetViews>
  <sheetFormatPr baseColWidth="10" defaultColWidth="0" defaultRowHeight="13.2"/>
  <cols>
    <col min="1" max="1" width="1.5546875" style="16" customWidth="1"/>
    <col min="2" max="2" width="10.5546875" style="16" customWidth="1"/>
    <col min="3" max="3" width="4" style="16" customWidth="1"/>
    <col min="4" max="4" width="2.33203125" style="17" customWidth="1"/>
    <col min="5" max="5" width="18.109375" style="16" bestFit="1" customWidth="1"/>
    <col min="6" max="6" width="11.109375" style="16" customWidth="1"/>
    <col min="7" max="7" width="15.6640625" style="16" customWidth="1"/>
    <col min="8" max="8" width="3.88671875" style="16" customWidth="1"/>
    <col min="9" max="9" width="3.88671875" style="18" customWidth="1"/>
    <col min="10" max="10" width="3.88671875" style="16" customWidth="1"/>
    <col min="11" max="11" width="2.88671875" style="16" customWidth="1"/>
    <col min="12" max="12" width="3.88671875" style="16" customWidth="1"/>
    <col min="13" max="13" width="3" style="16" customWidth="1"/>
    <col min="14" max="14" width="4.88671875" style="16" customWidth="1"/>
    <col min="15" max="15" width="5.33203125" style="16" customWidth="1"/>
    <col min="16" max="16" width="3.6640625" style="16" customWidth="1"/>
    <col min="17" max="17" width="1.109375" style="16" customWidth="1"/>
    <col min="18" max="18" width="11.44140625" style="16" customWidth="1"/>
    <col min="19" max="19" width="18.109375" style="16" hidden="1" customWidth="1"/>
    <col min="20" max="21" width="11.44140625" style="16" hidden="1" customWidth="1"/>
    <col min="22" max="22" width="17.5546875" style="16" hidden="1" customWidth="1"/>
    <col min="23" max="23" width="15" hidden="1" customWidth="1"/>
    <col min="24" max="24" width="18" style="16" hidden="1" customWidth="1"/>
    <col min="25" max="34" width="0" style="16" hidden="1" customWidth="1"/>
    <col min="35" max="16384" width="11.44140625" style="16" hidden="1"/>
  </cols>
  <sheetData>
    <row r="1" spans="3:33" ht="5.25" customHeight="1"/>
    <row r="2" spans="3:33" s="4" customFormat="1" ht="15" customHeight="1">
      <c r="J2" s="12" t="s">
        <v>7</v>
      </c>
      <c r="L2" s="14"/>
    </row>
    <row r="3" spans="3:33" s="4" customFormat="1" ht="18" customHeight="1">
      <c r="D3"/>
      <c r="L3" s="14"/>
    </row>
    <row r="4" spans="3:33" s="4" customFormat="1" ht="18" customHeight="1">
      <c r="E4" s="73" t="s">
        <v>8</v>
      </c>
      <c r="F4" s="73"/>
      <c r="G4" s="73"/>
      <c r="H4" s="13"/>
      <c r="I4" s="13"/>
      <c r="J4" s="9" t="s">
        <v>4</v>
      </c>
      <c r="R4" s="13"/>
      <c r="Z4" s="8"/>
      <c r="AA4" s="6"/>
      <c r="AB4" s="10"/>
      <c r="AF4" s="3"/>
      <c r="AG4" s="3"/>
    </row>
    <row r="5" spans="3:33" s="4" customFormat="1" ht="18" customHeight="1">
      <c r="E5" s="74" t="s">
        <v>9</v>
      </c>
      <c r="F5" s="74"/>
      <c r="G5" s="74"/>
      <c r="H5" s="30"/>
      <c r="I5" s="30"/>
      <c r="J5" s="9" t="s">
        <v>5</v>
      </c>
      <c r="AA5" s="2"/>
      <c r="AF5" s="3"/>
      <c r="AG5" s="3"/>
    </row>
    <row r="6" spans="3:33" s="4" customFormat="1" ht="18" customHeight="1">
      <c r="E6" s="74" t="s">
        <v>10</v>
      </c>
      <c r="F6" s="74"/>
      <c r="G6" s="74"/>
      <c r="H6" s="30"/>
      <c r="I6" s="30"/>
      <c r="J6" s="9" t="s">
        <v>6</v>
      </c>
      <c r="AF6" s="3"/>
      <c r="AG6" s="3"/>
    </row>
    <row r="7" spans="3:33" s="4" customFormat="1" ht="4.5" customHeight="1">
      <c r="L7" s="14"/>
      <c r="S7" s="15"/>
      <c r="T7" s="15"/>
      <c r="U7" s="15"/>
      <c r="V7" s="15"/>
      <c r="X7" s="15"/>
    </row>
    <row r="8" spans="3:33" s="4" customFormat="1" ht="18" customHeight="1">
      <c r="D8" s="1"/>
      <c r="E8" s="74" t="s">
        <v>225</v>
      </c>
      <c r="F8" s="74"/>
      <c r="G8" s="74"/>
      <c r="J8" s="9" t="s">
        <v>11</v>
      </c>
      <c r="L8" s="14"/>
      <c r="AF8" s="5"/>
    </row>
    <row r="9" spans="3:33" s="4" customFormat="1" ht="18" customHeight="1">
      <c r="D9" s="1"/>
      <c r="E9" s="1"/>
      <c r="F9" s="41" t="s">
        <v>218</v>
      </c>
      <c r="J9" s="9" t="s">
        <v>20</v>
      </c>
      <c r="L9" s="14"/>
      <c r="AD9" s="7"/>
      <c r="AE9" s="7"/>
      <c r="AG9" s="7"/>
    </row>
    <row r="10" spans="3:33" s="4" customFormat="1" ht="15" customHeight="1">
      <c r="D10" s="1"/>
      <c r="E10" s="1"/>
      <c r="J10" s="11" t="s">
        <v>12</v>
      </c>
      <c r="L10" s="14"/>
      <c r="R10" s="15"/>
      <c r="S10" s="15"/>
      <c r="T10" s="15"/>
      <c r="U10" s="15"/>
      <c r="V10" s="15"/>
      <c r="X10" s="15"/>
    </row>
    <row r="11" spans="3:33" s="4" customFormat="1" ht="15" customHeight="1">
      <c r="D11" s="1"/>
      <c r="E11" s="1"/>
      <c r="G11" s="7"/>
      <c r="I11" s="7"/>
      <c r="J11" s="7"/>
      <c r="L11" s="14"/>
    </row>
    <row r="12" spans="3:33" s="4" customFormat="1" ht="21" customHeight="1">
      <c r="C12" s="79" t="s">
        <v>48</v>
      </c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</row>
    <row r="13" spans="3:33" s="4" customFormat="1" ht="9" customHeight="1" thickBot="1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3:33" s="4" customFormat="1" ht="21" customHeight="1" thickBot="1">
      <c r="D14" s="35"/>
      <c r="E14" s="35"/>
      <c r="F14" s="76" t="s">
        <v>0</v>
      </c>
      <c r="G14" s="77"/>
      <c r="H14" s="77"/>
      <c r="I14" s="77"/>
      <c r="J14" s="77"/>
      <c r="K14" s="77"/>
      <c r="L14" s="77"/>
      <c r="M14" s="77"/>
      <c r="N14" s="77"/>
      <c r="O14" s="77"/>
      <c r="P14" s="78"/>
    </row>
    <row r="15" spans="3:33" s="4" customFormat="1" ht="24" customHeight="1">
      <c r="D15" s="1"/>
      <c r="E15" s="1"/>
      <c r="F15" s="31" t="s">
        <v>38</v>
      </c>
      <c r="G15" s="32" t="s">
        <v>39</v>
      </c>
      <c r="H15" s="33" t="s">
        <v>40</v>
      </c>
      <c r="I15" s="38" t="s">
        <v>47</v>
      </c>
      <c r="J15" s="33" t="s">
        <v>41</v>
      </c>
      <c r="K15" s="38" t="s">
        <v>47</v>
      </c>
      <c r="L15" s="33" t="s">
        <v>42</v>
      </c>
      <c r="M15" s="38" t="s">
        <v>47</v>
      </c>
      <c r="N15" s="34" t="s">
        <v>1</v>
      </c>
      <c r="O15" s="33" t="s">
        <v>43</v>
      </c>
      <c r="P15" s="33" t="s">
        <v>47</v>
      </c>
    </row>
    <row r="16" spans="3:33" ht="12.75" customHeight="1">
      <c r="E16" s="71"/>
      <c r="F16" s="16">
        <v>1</v>
      </c>
      <c r="G16" s="16" t="s">
        <v>87</v>
      </c>
      <c r="H16" s="16">
        <v>420</v>
      </c>
      <c r="I16" s="18">
        <v>8</v>
      </c>
      <c r="N16" s="19">
        <f t="shared" ref="N16:N32" si="0">H16+J16+L16</f>
        <v>420</v>
      </c>
      <c r="O16" s="20">
        <f t="shared" ref="O16:O32" si="1">SUM(N16/3)</f>
        <v>140</v>
      </c>
      <c r="P16" s="16">
        <f t="shared" ref="P16:P32" si="2">(I16+K16+M16)</f>
        <v>8</v>
      </c>
      <c r="Q16" s="21"/>
    </row>
    <row r="17" spans="5:17" ht="12.75" customHeight="1">
      <c r="E17" s="71"/>
      <c r="F17" s="16">
        <v>2</v>
      </c>
      <c r="G17" s="16" t="s">
        <v>21</v>
      </c>
      <c r="H17" s="16">
        <v>409</v>
      </c>
      <c r="I17" s="18">
        <v>3</v>
      </c>
      <c r="N17" s="19">
        <f t="shared" si="0"/>
        <v>409</v>
      </c>
      <c r="O17" s="20">
        <f t="shared" si="1"/>
        <v>136.33333333333334</v>
      </c>
      <c r="P17" s="16">
        <f t="shared" si="2"/>
        <v>3</v>
      </c>
      <c r="Q17" s="21"/>
    </row>
    <row r="18" spans="5:17" ht="12.75" customHeight="1">
      <c r="E18" s="71"/>
      <c r="F18" s="16">
        <v>3</v>
      </c>
      <c r="G18" s="16" t="s">
        <v>131</v>
      </c>
      <c r="H18" s="16">
        <v>407</v>
      </c>
      <c r="I18" s="18">
        <v>4</v>
      </c>
      <c r="N18" s="19">
        <f t="shared" si="0"/>
        <v>407</v>
      </c>
      <c r="O18" s="20">
        <f t="shared" si="1"/>
        <v>135.66666666666666</v>
      </c>
      <c r="P18" s="16">
        <f t="shared" si="2"/>
        <v>4</v>
      </c>
      <c r="Q18" s="21"/>
    </row>
    <row r="19" spans="5:17" ht="12.75" customHeight="1">
      <c r="E19" s="71"/>
      <c r="F19" s="16">
        <v>4</v>
      </c>
      <c r="G19" s="16" t="s">
        <v>30</v>
      </c>
      <c r="H19" s="16">
        <v>405</v>
      </c>
      <c r="I19" s="18">
        <v>5</v>
      </c>
      <c r="N19" s="19">
        <f t="shared" si="0"/>
        <v>405</v>
      </c>
      <c r="O19" s="20">
        <f t="shared" si="1"/>
        <v>135</v>
      </c>
      <c r="P19" s="16">
        <f t="shared" si="2"/>
        <v>5</v>
      </c>
      <c r="Q19" s="21"/>
    </row>
    <row r="20" spans="5:17" ht="12.75" customHeight="1">
      <c r="E20" s="71"/>
      <c r="F20" s="16">
        <v>5</v>
      </c>
      <c r="G20" s="16" t="s">
        <v>98</v>
      </c>
      <c r="H20" s="16">
        <v>401</v>
      </c>
      <c r="I20" s="18">
        <v>4</v>
      </c>
      <c r="N20" s="19">
        <f t="shared" si="0"/>
        <v>401</v>
      </c>
      <c r="O20" s="20">
        <f t="shared" si="1"/>
        <v>133.66666666666666</v>
      </c>
      <c r="P20" s="16">
        <f t="shared" si="2"/>
        <v>4</v>
      </c>
      <c r="Q20" s="21"/>
    </row>
    <row r="21" spans="5:17" ht="12.75" customHeight="1">
      <c r="E21" s="71"/>
      <c r="F21" s="16">
        <v>6</v>
      </c>
      <c r="G21" s="16" t="s">
        <v>203</v>
      </c>
      <c r="H21" s="16">
        <v>400</v>
      </c>
      <c r="I21" s="18">
        <v>5</v>
      </c>
      <c r="N21" s="19">
        <f t="shared" si="0"/>
        <v>400</v>
      </c>
      <c r="O21" s="20">
        <f t="shared" si="1"/>
        <v>133.33333333333334</v>
      </c>
      <c r="P21" s="16">
        <f t="shared" si="2"/>
        <v>5</v>
      </c>
      <c r="Q21" s="21"/>
    </row>
    <row r="22" spans="5:17" ht="12.75" customHeight="1">
      <c r="E22" s="71"/>
      <c r="F22" s="16">
        <v>7</v>
      </c>
      <c r="G22" s="16" t="s">
        <v>86</v>
      </c>
      <c r="H22" s="16">
        <v>399</v>
      </c>
      <c r="I22" s="18">
        <v>2</v>
      </c>
      <c r="N22" s="19">
        <f t="shared" si="0"/>
        <v>399</v>
      </c>
      <c r="O22" s="20">
        <f t="shared" si="1"/>
        <v>133</v>
      </c>
      <c r="P22" s="16">
        <f t="shared" si="2"/>
        <v>2</v>
      </c>
      <c r="Q22" s="21"/>
    </row>
    <row r="23" spans="5:17" ht="12.75" customHeight="1">
      <c r="E23" s="71"/>
      <c r="F23" s="16">
        <v>8</v>
      </c>
      <c r="G23" s="16" t="s">
        <v>168</v>
      </c>
      <c r="H23" s="16">
        <v>389</v>
      </c>
      <c r="I23" s="18">
        <v>6</v>
      </c>
      <c r="N23" s="19">
        <f t="shared" si="0"/>
        <v>389</v>
      </c>
      <c r="O23" s="20">
        <f t="shared" si="1"/>
        <v>129.66666666666666</v>
      </c>
      <c r="P23" s="16">
        <f t="shared" si="2"/>
        <v>6</v>
      </c>
      <c r="Q23" s="21"/>
    </row>
    <row r="24" spans="5:17" ht="12.75" customHeight="1">
      <c r="E24" s="71"/>
      <c r="F24" s="16">
        <v>9</v>
      </c>
      <c r="G24" s="16" t="s">
        <v>29</v>
      </c>
      <c r="H24" s="16">
        <v>382</v>
      </c>
      <c r="I24" s="18">
        <v>1</v>
      </c>
      <c r="N24" s="19">
        <f t="shared" si="0"/>
        <v>382</v>
      </c>
      <c r="O24" s="20">
        <f t="shared" si="1"/>
        <v>127.33333333333333</v>
      </c>
      <c r="P24" s="16">
        <f t="shared" si="2"/>
        <v>1</v>
      </c>
      <c r="Q24" s="21"/>
    </row>
    <row r="25" spans="5:17" ht="12.75" customHeight="1">
      <c r="E25" s="71"/>
      <c r="F25" s="16">
        <v>10</v>
      </c>
      <c r="G25" s="16" t="s">
        <v>204</v>
      </c>
      <c r="H25" s="16">
        <v>368</v>
      </c>
      <c r="I25" s="18">
        <v>3</v>
      </c>
      <c r="N25" s="19">
        <f t="shared" si="0"/>
        <v>368</v>
      </c>
      <c r="O25" s="20">
        <f t="shared" si="1"/>
        <v>122.66666666666667</v>
      </c>
      <c r="P25" s="16">
        <f t="shared" si="2"/>
        <v>3</v>
      </c>
      <c r="Q25" s="21"/>
    </row>
    <row r="26" spans="5:17" ht="12.75" customHeight="1">
      <c r="E26" s="71"/>
      <c r="F26" s="16">
        <v>11</v>
      </c>
      <c r="G26" s="16" t="s">
        <v>130</v>
      </c>
      <c r="H26" s="16">
        <v>367</v>
      </c>
      <c r="I26" s="18">
        <v>5</v>
      </c>
      <c r="N26" s="19">
        <f t="shared" si="0"/>
        <v>367</v>
      </c>
      <c r="O26" s="20">
        <f t="shared" si="1"/>
        <v>122.33333333333333</v>
      </c>
      <c r="P26" s="16">
        <f t="shared" si="2"/>
        <v>5</v>
      </c>
      <c r="Q26" s="21"/>
    </row>
    <row r="27" spans="5:17" ht="12.75" customHeight="1">
      <c r="E27" s="71"/>
      <c r="F27" s="16">
        <v>12</v>
      </c>
      <c r="G27" s="16" t="s">
        <v>99</v>
      </c>
      <c r="H27" s="16">
        <v>361</v>
      </c>
      <c r="I27" s="18">
        <v>3</v>
      </c>
      <c r="N27" s="19">
        <f t="shared" si="0"/>
        <v>361</v>
      </c>
      <c r="O27" s="20">
        <f t="shared" si="1"/>
        <v>120.33333333333333</v>
      </c>
      <c r="P27" s="16">
        <f t="shared" si="2"/>
        <v>3</v>
      </c>
      <c r="Q27" s="21"/>
    </row>
    <row r="28" spans="5:17" ht="12.75" customHeight="1">
      <c r="E28" s="71"/>
      <c r="F28" s="16">
        <v>13</v>
      </c>
      <c r="G28" s="16" t="s">
        <v>205</v>
      </c>
      <c r="H28" s="16">
        <v>347</v>
      </c>
      <c r="I28" s="18">
        <v>2</v>
      </c>
      <c r="N28" s="19">
        <f t="shared" si="0"/>
        <v>347</v>
      </c>
      <c r="O28" s="20">
        <f t="shared" si="1"/>
        <v>115.66666666666667</v>
      </c>
      <c r="P28" s="16">
        <f t="shared" si="2"/>
        <v>2</v>
      </c>
      <c r="Q28" s="21"/>
    </row>
    <row r="29" spans="5:17" ht="12.75" customHeight="1">
      <c r="E29" s="71"/>
      <c r="F29" s="16">
        <v>14</v>
      </c>
      <c r="G29" s="16" t="s">
        <v>182</v>
      </c>
      <c r="H29" s="16">
        <v>341</v>
      </c>
      <c r="I29" s="18">
        <v>4</v>
      </c>
      <c r="N29" s="19">
        <f t="shared" si="0"/>
        <v>341</v>
      </c>
      <c r="O29" s="20">
        <f t="shared" si="1"/>
        <v>113.66666666666667</v>
      </c>
      <c r="P29" s="16">
        <f t="shared" si="2"/>
        <v>4</v>
      </c>
      <c r="Q29" s="21"/>
    </row>
    <row r="30" spans="5:17" ht="12.75" customHeight="1">
      <c r="E30" s="71"/>
      <c r="F30" s="16">
        <v>15</v>
      </c>
      <c r="G30" s="16" t="s">
        <v>183</v>
      </c>
      <c r="H30" s="16">
        <v>334</v>
      </c>
      <c r="I30" s="18">
        <v>3</v>
      </c>
      <c r="N30" s="19">
        <f t="shared" si="0"/>
        <v>334</v>
      </c>
      <c r="O30" s="20">
        <f t="shared" si="1"/>
        <v>111.33333333333333</v>
      </c>
      <c r="P30" s="16">
        <f t="shared" si="2"/>
        <v>3</v>
      </c>
      <c r="Q30" s="21"/>
    </row>
    <row r="31" spans="5:17" ht="12.75" customHeight="1">
      <c r="E31" s="71"/>
      <c r="F31" s="16">
        <v>16</v>
      </c>
      <c r="G31" s="16" t="s">
        <v>167</v>
      </c>
      <c r="H31" s="16">
        <v>294</v>
      </c>
      <c r="I31" s="18">
        <v>3</v>
      </c>
      <c r="N31" s="19">
        <f t="shared" si="0"/>
        <v>294</v>
      </c>
      <c r="O31" s="20">
        <f t="shared" si="1"/>
        <v>98</v>
      </c>
      <c r="P31" s="16">
        <f t="shared" si="2"/>
        <v>3</v>
      </c>
      <c r="Q31" s="21"/>
    </row>
    <row r="32" spans="5:17" ht="12.75" customHeight="1">
      <c r="E32" s="71"/>
      <c r="F32" s="16">
        <v>17</v>
      </c>
      <c r="G32" s="16" t="s">
        <v>105</v>
      </c>
      <c r="H32" s="16">
        <v>288</v>
      </c>
      <c r="I32" s="18">
        <v>1</v>
      </c>
      <c r="N32" s="19">
        <f t="shared" si="0"/>
        <v>288</v>
      </c>
      <c r="O32" s="20">
        <f t="shared" si="1"/>
        <v>96</v>
      </c>
      <c r="P32" s="16">
        <f t="shared" si="2"/>
        <v>1</v>
      </c>
      <c r="Q32" s="21"/>
    </row>
    <row r="33" spans="3:24" ht="30.75" customHeight="1">
      <c r="C33" s="75" t="s">
        <v>44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  <row r="34" spans="3:24" ht="20.399999999999999">
      <c r="C34" s="22" t="s">
        <v>45</v>
      </c>
      <c r="D34" s="23" t="s">
        <v>46</v>
      </c>
      <c r="E34" s="24" t="s">
        <v>2</v>
      </c>
      <c r="F34" s="24" t="s">
        <v>3</v>
      </c>
      <c r="G34" s="24" t="s">
        <v>39</v>
      </c>
      <c r="H34" s="39" t="s">
        <v>40</v>
      </c>
      <c r="I34" s="26" t="s">
        <v>47</v>
      </c>
      <c r="J34" s="39" t="s">
        <v>41</v>
      </c>
      <c r="K34" s="26" t="s">
        <v>47</v>
      </c>
      <c r="L34" s="39" t="s">
        <v>42</v>
      </c>
      <c r="M34" s="26" t="s">
        <v>47</v>
      </c>
      <c r="N34" s="40" t="s">
        <v>1</v>
      </c>
      <c r="O34" s="25" t="s">
        <v>43</v>
      </c>
      <c r="P34" s="37" t="s">
        <v>47</v>
      </c>
    </row>
    <row r="35" spans="3:24" ht="10.199999999999999">
      <c r="C35" s="16">
        <v>1</v>
      </c>
      <c r="D35" s="16"/>
      <c r="E35" s="16" t="s">
        <v>73</v>
      </c>
      <c r="F35" s="16" t="s">
        <v>74</v>
      </c>
      <c r="G35" s="16" t="s">
        <v>87</v>
      </c>
      <c r="H35" s="16">
        <v>145</v>
      </c>
      <c r="I35" s="27">
        <v>2</v>
      </c>
      <c r="J35" s="18"/>
      <c r="K35" s="27"/>
      <c r="M35" s="27"/>
      <c r="N35" s="19">
        <f t="shared" ref="N35:N66" si="3">SUM(H35,J35,L35)</f>
        <v>145</v>
      </c>
      <c r="O35" s="28">
        <f t="shared" ref="O35:O66" si="4">SUM(N35/1)</f>
        <v>145</v>
      </c>
      <c r="P35" s="29">
        <f t="shared" ref="P35:P66" si="5">SUM(I35,K35,M35)/1</f>
        <v>2</v>
      </c>
      <c r="S35" s="72" t="str">
        <f t="shared" ref="S35:S53" si="6">E35&amp;", "&amp;F35</f>
        <v>Liedtke, Frank</v>
      </c>
      <c r="T35" s="72"/>
      <c r="U35" s="72"/>
      <c r="V35" s="16" t="str">
        <f t="shared" ref="V35:V74" si="7">E35&amp;" "&amp;F35</f>
        <v>Liedtke Frank</v>
      </c>
      <c r="W35" s="16" t="str">
        <f t="shared" ref="W35:W73" si="8">G35</f>
        <v>SV Metzingen 1</v>
      </c>
      <c r="X35" s="16" t="str">
        <f t="shared" ref="X35:X74" si="9">F35&amp;", "&amp;E35</f>
        <v>Frank, Liedtke</v>
      </c>
    </row>
    <row r="36" spans="3:24" ht="10.199999999999999">
      <c r="C36" s="16">
        <v>2</v>
      </c>
      <c r="D36" s="16"/>
      <c r="E36" s="16" t="s">
        <v>75</v>
      </c>
      <c r="F36" s="16" t="s">
        <v>81</v>
      </c>
      <c r="G36" s="16" t="s">
        <v>30</v>
      </c>
      <c r="H36" s="16">
        <v>143</v>
      </c>
      <c r="I36" s="27">
        <v>1</v>
      </c>
      <c r="J36" s="18"/>
      <c r="K36" s="27"/>
      <c r="M36" s="27"/>
      <c r="N36" s="19">
        <f t="shared" si="3"/>
        <v>143</v>
      </c>
      <c r="O36" s="28">
        <f t="shared" si="4"/>
        <v>143</v>
      </c>
      <c r="P36" s="29">
        <f t="shared" si="5"/>
        <v>1</v>
      </c>
      <c r="S36" s="72" t="str">
        <f t="shared" si="6"/>
        <v>Stückle, Walter</v>
      </c>
      <c r="T36" s="72"/>
      <c r="U36" s="72"/>
      <c r="V36" s="16" t="str">
        <f t="shared" si="7"/>
        <v>Stückle Walter</v>
      </c>
      <c r="W36" s="16" t="str">
        <f t="shared" si="8"/>
        <v>SV Urach 1</v>
      </c>
      <c r="X36" s="16" t="str">
        <f t="shared" si="9"/>
        <v>Walter, Stückle</v>
      </c>
    </row>
    <row r="37" spans="3:24" ht="11.25" customHeight="1">
      <c r="C37" s="16">
        <v>3</v>
      </c>
      <c r="E37" s="16" t="s">
        <v>68</v>
      </c>
      <c r="F37" s="16" t="s">
        <v>69</v>
      </c>
      <c r="G37" s="16" t="s">
        <v>30</v>
      </c>
      <c r="H37" s="16">
        <v>139</v>
      </c>
      <c r="I37" s="27">
        <v>4</v>
      </c>
      <c r="J37" s="18"/>
      <c r="K37" s="27"/>
      <c r="M37" s="27"/>
      <c r="N37" s="19">
        <f t="shared" si="3"/>
        <v>139</v>
      </c>
      <c r="O37" s="28">
        <f t="shared" si="4"/>
        <v>139</v>
      </c>
      <c r="P37" s="29">
        <f t="shared" si="5"/>
        <v>4</v>
      </c>
      <c r="S37" s="72" t="str">
        <f t="shared" si="6"/>
        <v>Eberle, Bernd</v>
      </c>
      <c r="T37" s="72"/>
      <c r="U37" s="72"/>
      <c r="V37" s="16" t="str">
        <f t="shared" si="7"/>
        <v>Eberle Bernd</v>
      </c>
      <c r="W37" s="16" t="str">
        <f t="shared" si="8"/>
        <v>SV Urach 1</v>
      </c>
      <c r="X37" s="16" t="str">
        <f t="shared" si="9"/>
        <v>Bernd, Eberle</v>
      </c>
    </row>
    <row r="38" spans="3:24" ht="10.199999999999999">
      <c r="C38" s="16">
        <v>4</v>
      </c>
      <c r="D38" s="16"/>
      <c r="E38" s="16" t="s">
        <v>191</v>
      </c>
      <c r="F38" s="16" t="s">
        <v>135</v>
      </c>
      <c r="G38" s="16" t="s">
        <v>131</v>
      </c>
      <c r="H38" s="16">
        <v>139</v>
      </c>
      <c r="I38" s="27">
        <v>3</v>
      </c>
      <c r="J38" s="18"/>
      <c r="K38" s="27"/>
      <c r="M38" s="27"/>
      <c r="N38" s="19">
        <f t="shared" si="3"/>
        <v>139</v>
      </c>
      <c r="O38" s="28">
        <f t="shared" si="4"/>
        <v>139</v>
      </c>
      <c r="P38" s="29">
        <f t="shared" si="5"/>
        <v>3</v>
      </c>
      <c r="S38" s="72" t="str">
        <f t="shared" si="6"/>
        <v>Konietzny, Klaus</v>
      </c>
      <c r="T38" s="72"/>
      <c r="U38" s="72"/>
      <c r="V38" s="16" t="str">
        <f t="shared" si="7"/>
        <v>Konietzny Klaus</v>
      </c>
      <c r="W38" s="16" t="str">
        <f t="shared" si="8"/>
        <v>SV Metzingen 3</v>
      </c>
      <c r="X38" s="16" t="str">
        <f t="shared" si="9"/>
        <v>Klaus, Konietzny</v>
      </c>
    </row>
    <row r="39" spans="3:24" ht="11.25" customHeight="1">
      <c r="C39" s="16">
        <v>5</v>
      </c>
      <c r="D39" s="16"/>
      <c r="E39" s="16" t="s">
        <v>64</v>
      </c>
      <c r="F39" s="16" t="s">
        <v>65</v>
      </c>
      <c r="G39" s="16" t="s">
        <v>87</v>
      </c>
      <c r="H39" s="16">
        <v>138</v>
      </c>
      <c r="I39" s="27">
        <v>3</v>
      </c>
      <c r="J39" s="18"/>
      <c r="K39" s="27"/>
      <c r="M39" s="27"/>
      <c r="N39" s="19">
        <f t="shared" si="3"/>
        <v>138</v>
      </c>
      <c r="O39" s="28">
        <f t="shared" si="4"/>
        <v>138</v>
      </c>
      <c r="P39" s="29">
        <f t="shared" si="5"/>
        <v>3</v>
      </c>
      <c r="S39" s="72" t="str">
        <f t="shared" si="6"/>
        <v>Sommer, Steffen</v>
      </c>
      <c r="T39" s="72"/>
      <c r="U39" s="72"/>
      <c r="V39" s="16" t="str">
        <f t="shared" si="7"/>
        <v>Sommer Steffen</v>
      </c>
      <c r="W39" s="16" t="str">
        <f t="shared" si="8"/>
        <v>SV Metzingen 1</v>
      </c>
      <c r="X39" s="16" t="str">
        <f t="shared" si="9"/>
        <v>Steffen, Sommer</v>
      </c>
    </row>
    <row r="40" spans="3:24" ht="11.25" customHeight="1">
      <c r="C40" s="16">
        <v>6</v>
      </c>
      <c r="E40" s="16" t="s">
        <v>88</v>
      </c>
      <c r="F40" s="16" t="s">
        <v>89</v>
      </c>
      <c r="G40" s="16" t="s">
        <v>21</v>
      </c>
      <c r="H40" s="16">
        <v>138</v>
      </c>
      <c r="I40" s="27">
        <v>0</v>
      </c>
      <c r="J40" s="18"/>
      <c r="K40" s="27"/>
      <c r="M40" s="27"/>
      <c r="N40" s="19">
        <f t="shared" si="3"/>
        <v>138</v>
      </c>
      <c r="O40" s="28">
        <f t="shared" si="4"/>
        <v>138</v>
      </c>
      <c r="P40" s="29">
        <f t="shared" si="5"/>
        <v>0</v>
      </c>
      <c r="S40" s="72" t="str">
        <f t="shared" si="6"/>
        <v>Schmierer, Jochen</v>
      </c>
      <c r="T40" s="72"/>
      <c r="U40" s="72"/>
      <c r="V40" s="16" t="str">
        <f t="shared" si="7"/>
        <v>Schmierer Jochen</v>
      </c>
      <c r="W40" s="16" t="str">
        <f t="shared" si="8"/>
        <v>HubGi Hülben</v>
      </c>
      <c r="X40" s="16" t="str">
        <f t="shared" si="9"/>
        <v>Jochen, Schmierer</v>
      </c>
    </row>
    <row r="41" spans="3:24" ht="11.25" customHeight="1">
      <c r="C41" s="16">
        <v>7</v>
      </c>
      <c r="D41" s="16"/>
      <c r="E41" s="16" t="s">
        <v>132</v>
      </c>
      <c r="F41" s="16" t="s">
        <v>133</v>
      </c>
      <c r="G41" s="16" t="s">
        <v>130</v>
      </c>
      <c r="H41" s="16">
        <v>137</v>
      </c>
      <c r="I41" s="27">
        <v>2</v>
      </c>
      <c r="J41" s="18"/>
      <c r="K41" s="27"/>
      <c r="M41" s="27"/>
      <c r="N41" s="19">
        <f t="shared" si="3"/>
        <v>137</v>
      </c>
      <c r="O41" s="28">
        <f t="shared" si="4"/>
        <v>137</v>
      </c>
      <c r="P41" s="29">
        <f t="shared" si="5"/>
        <v>2</v>
      </c>
      <c r="S41" s="72" t="str">
        <f t="shared" si="6"/>
        <v>Bärmann, Otto</v>
      </c>
      <c r="T41" s="72"/>
      <c r="U41" s="72"/>
      <c r="V41" s="16" t="str">
        <f t="shared" si="7"/>
        <v>Bärmann Otto</v>
      </c>
      <c r="W41" s="16" t="str">
        <f t="shared" si="8"/>
        <v>KKSV Neuhausen</v>
      </c>
      <c r="X41" s="16" t="str">
        <f t="shared" si="9"/>
        <v>Otto, Bärmann</v>
      </c>
    </row>
    <row r="42" spans="3:24" ht="11.25" customHeight="1">
      <c r="C42" s="16">
        <v>8</v>
      </c>
      <c r="E42" s="16" t="s">
        <v>84</v>
      </c>
      <c r="F42" s="16" t="s">
        <v>76</v>
      </c>
      <c r="G42" s="16" t="s">
        <v>189</v>
      </c>
      <c r="H42" s="16">
        <v>137</v>
      </c>
      <c r="I42" s="27">
        <v>1</v>
      </c>
      <c r="J42" s="18"/>
      <c r="K42" s="27"/>
      <c r="M42" s="27"/>
      <c r="N42" s="19">
        <f t="shared" si="3"/>
        <v>137</v>
      </c>
      <c r="O42" s="28">
        <f t="shared" si="4"/>
        <v>137</v>
      </c>
      <c r="P42" s="29">
        <f t="shared" si="5"/>
        <v>1</v>
      </c>
      <c r="S42" s="72" t="str">
        <f t="shared" si="6"/>
        <v>Bernauer, Markus</v>
      </c>
      <c r="T42" s="72"/>
      <c r="U42" s="72"/>
      <c r="V42" s="16" t="str">
        <f t="shared" si="7"/>
        <v>Bernauer Markus</v>
      </c>
      <c r="W42" s="16" t="str">
        <f t="shared" si="8"/>
        <v>Sges Bempflingen 1</v>
      </c>
      <c r="X42" s="16" t="str">
        <f t="shared" si="9"/>
        <v>Markus, Bernauer</v>
      </c>
    </row>
    <row r="43" spans="3:24" ht="11.25" customHeight="1">
      <c r="C43" s="16">
        <v>9</v>
      </c>
      <c r="E43" s="16" t="s">
        <v>59</v>
      </c>
      <c r="F43" s="16" t="s">
        <v>60</v>
      </c>
      <c r="G43" s="16" t="s">
        <v>21</v>
      </c>
      <c r="H43" s="16">
        <v>137</v>
      </c>
      <c r="I43" s="27">
        <v>2</v>
      </c>
      <c r="J43" s="18"/>
      <c r="K43" s="27"/>
      <c r="M43" s="27"/>
      <c r="N43" s="19">
        <f t="shared" si="3"/>
        <v>137</v>
      </c>
      <c r="O43" s="28">
        <f t="shared" si="4"/>
        <v>137</v>
      </c>
      <c r="P43" s="29">
        <f t="shared" si="5"/>
        <v>2</v>
      </c>
      <c r="S43" s="72" t="str">
        <f t="shared" si="6"/>
        <v>Krannich, Thomas</v>
      </c>
      <c r="T43" s="72"/>
      <c r="U43" s="72"/>
      <c r="V43" s="16" t="str">
        <f t="shared" si="7"/>
        <v>Krannich Thomas</v>
      </c>
      <c r="W43" s="16" t="str">
        <f t="shared" si="8"/>
        <v>HubGi Hülben</v>
      </c>
      <c r="X43" s="16" t="str">
        <f t="shared" si="9"/>
        <v>Thomas, Krannich</v>
      </c>
    </row>
    <row r="44" spans="3:24" ht="11.25" customHeight="1">
      <c r="C44" s="16">
        <v>10</v>
      </c>
      <c r="E44" s="16" t="s">
        <v>157</v>
      </c>
      <c r="F44" s="16" t="s">
        <v>158</v>
      </c>
      <c r="G44" s="16" t="s">
        <v>87</v>
      </c>
      <c r="H44" s="16">
        <v>137</v>
      </c>
      <c r="I44" s="27">
        <v>3</v>
      </c>
      <c r="J44" s="18"/>
      <c r="K44" s="27"/>
      <c r="M44" s="27"/>
      <c r="N44" s="19">
        <f t="shared" si="3"/>
        <v>137</v>
      </c>
      <c r="O44" s="28">
        <f t="shared" si="4"/>
        <v>137</v>
      </c>
      <c r="P44" s="29">
        <f t="shared" si="5"/>
        <v>3</v>
      </c>
      <c r="S44" s="72" t="str">
        <f t="shared" si="6"/>
        <v>Gehlhaar, Lars</v>
      </c>
      <c r="T44" s="72"/>
      <c r="U44" s="72"/>
      <c r="V44" s="16" t="str">
        <f t="shared" si="7"/>
        <v>Gehlhaar Lars</v>
      </c>
      <c r="W44" s="16" t="str">
        <f t="shared" si="8"/>
        <v>SV Metzingen 1</v>
      </c>
      <c r="X44" s="16" t="str">
        <f t="shared" si="9"/>
        <v>Lars, Gehlhaar</v>
      </c>
    </row>
    <row r="45" spans="3:24" ht="11.25" customHeight="1">
      <c r="C45" s="16">
        <v>11</v>
      </c>
      <c r="D45" s="16"/>
      <c r="E45" s="16" t="s">
        <v>61</v>
      </c>
      <c r="F45" s="16" t="s">
        <v>62</v>
      </c>
      <c r="G45" s="16" t="s">
        <v>29</v>
      </c>
      <c r="H45" s="16">
        <v>136</v>
      </c>
      <c r="I45" s="27">
        <v>1</v>
      </c>
      <c r="J45" s="18"/>
      <c r="K45" s="27"/>
      <c r="M45" s="27"/>
      <c r="N45" s="19">
        <f t="shared" si="3"/>
        <v>136</v>
      </c>
      <c r="O45" s="28">
        <f t="shared" si="4"/>
        <v>136</v>
      </c>
      <c r="P45" s="29">
        <f t="shared" si="5"/>
        <v>1</v>
      </c>
      <c r="S45" s="72" t="str">
        <f t="shared" si="6"/>
        <v>Schöllhammer, Wolfgang</v>
      </c>
      <c r="T45" s="72"/>
      <c r="U45" s="72"/>
      <c r="V45" s="16" t="str">
        <f t="shared" si="7"/>
        <v>Schöllhammer Wolfgang</v>
      </c>
      <c r="W45" s="16" t="str">
        <f t="shared" si="8"/>
        <v>SV Urach 2</v>
      </c>
      <c r="X45" s="16" t="str">
        <f t="shared" si="9"/>
        <v>Wolfgang, Schöllhammer</v>
      </c>
    </row>
    <row r="46" spans="3:24" ht="11.25" customHeight="1">
      <c r="C46" s="16">
        <v>12</v>
      </c>
      <c r="E46" s="16" t="s">
        <v>126</v>
      </c>
      <c r="F46" s="16" t="s">
        <v>74</v>
      </c>
      <c r="G46" s="16" t="s">
        <v>168</v>
      </c>
      <c r="H46" s="16">
        <v>136</v>
      </c>
      <c r="I46" s="27">
        <v>2</v>
      </c>
      <c r="J46" s="18"/>
      <c r="K46" s="27"/>
      <c r="M46" s="27"/>
      <c r="N46" s="19">
        <f t="shared" si="3"/>
        <v>136</v>
      </c>
      <c r="O46" s="28">
        <f t="shared" si="4"/>
        <v>136</v>
      </c>
      <c r="P46" s="29">
        <f t="shared" si="5"/>
        <v>2</v>
      </c>
      <c r="S46" s="72" t="str">
        <f t="shared" si="6"/>
        <v>Hacker, Frank</v>
      </c>
      <c r="T46" s="72"/>
      <c r="U46" s="72"/>
      <c r="V46" s="16" t="str">
        <f t="shared" si="7"/>
        <v>Hacker Frank</v>
      </c>
      <c r="W46" s="16" t="str">
        <f t="shared" si="8"/>
        <v>SV Riederich 1</v>
      </c>
      <c r="X46" s="16" t="str">
        <f t="shared" si="9"/>
        <v>Frank, Hacker</v>
      </c>
    </row>
    <row r="47" spans="3:24" ht="11.25" customHeight="1">
      <c r="C47" s="16">
        <v>13</v>
      </c>
      <c r="D47" s="16"/>
      <c r="E47" s="16" t="s">
        <v>79</v>
      </c>
      <c r="F47" s="16" t="s">
        <v>80</v>
      </c>
      <c r="G47" s="16" t="s">
        <v>99</v>
      </c>
      <c r="H47" s="16">
        <v>136</v>
      </c>
      <c r="I47" s="27">
        <v>3</v>
      </c>
      <c r="J47" s="18"/>
      <c r="K47" s="27"/>
      <c r="M47" s="27"/>
      <c r="N47" s="19">
        <f t="shared" si="3"/>
        <v>136</v>
      </c>
      <c r="O47" s="28">
        <f t="shared" si="4"/>
        <v>136</v>
      </c>
      <c r="P47" s="29">
        <f t="shared" si="5"/>
        <v>3</v>
      </c>
      <c r="S47" s="72" t="str">
        <f t="shared" si="6"/>
        <v>Preuss, Marcel</v>
      </c>
      <c r="T47" s="72"/>
      <c r="U47" s="72"/>
      <c r="V47" s="16" t="str">
        <f t="shared" si="7"/>
        <v>Preuss Marcel</v>
      </c>
      <c r="W47" s="16" t="str">
        <f t="shared" si="8"/>
        <v>SV Sondelfingen</v>
      </c>
      <c r="X47" s="16" t="str">
        <f t="shared" si="9"/>
        <v>Marcel, Preuss</v>
      </c>
    </row>
    <row r="48" spans="3:24" ht="11.25" customHeight="1">
      <c r="C48" s="16">
        <v>14</v>
      </c>
      <c r="E48" s="16" t="s">
        <v>100</v>
      </c>
      <c r="F48" s="16" t="s">
        <v>101</v>
      </c>
      <c r="G48" s="16" t="s">
        <v>203</v>
      </c>
      <c r="H48" s="16">
        <v>135</v>
      </c>
      <c r="I48" s="27">
        <v>2</v>
      </c>
      <c r="J48" s="18"/>
      <c r="K48" s="27"/>
      <c r="M48" s="27"/>
      <c r="N48" s="19">
        <f t="shared" si="3"/>
        <v>135</v>
      </c>
      <c r="O48" s="28">
        <f t="shared" si="4"/>
        <v>135</v>
      </c>
      <c r="P48" s="29">
        <f t="shared" si="5"/>
        <v>2</v>
      </c>
      <c r="S48" s="72" t="str">
        <f t="shared" si="6"/>
        <v>Jäger, Anton</v>
      </c>
      <c r="T48" s="72"/>
      <c r="U48" s="72"/>
      <c r="V48" s="16" t="str">
        <f t="shared" si="7"/>
        <v>Jäger Anton</v>
      </c>
      <c r="W48" s="16" t="str">
        <f t="shared" si="8"/>
        <v>SV Dettingen 1</v>
      </c>
      <c r="X48" s="16" t="str">
        <f t="shared" si="9"/>
        <v>Anton, Jäger</v>
      </c>
    </row>
    <row r="49" spans="3:24" ht="11.25" customHeight="1">
      <c r="C49" s="16">
        <v>15</v>
      </c>
      <c r="E49" s="16" t="s">
        <v>195</v>
      </c>
      <c r="F49" s="16" t="s">
        <v>196</v>
      </c>
      <c r="G49" s="16" t="s">
        <v>183</v>
      </c>
      <c r="H49" s="16">
        <v>135</v>
      </c>
      <c r="I49" s="27">
        <v>2</v>
      </c>
      <c r="J49" s="18"/>
      <c r="K49" s="27"/>
      <c r="M49" s="27"/>
      <c r="N49" s="19">
        <f t="shared" si="3"/>
        <v>135</v>
      </c>
      <c r="O49" s="28">
        <f t="shared" si="4"/>
        <v>135</v>
      </c>
      <c r="P49" s="29">
        <f t="shared" si="5"/>
        <v>2</v>
      </c>
      <c r="S49" s="72" t="str">
        <f t="shared" si="6"/>
        <v>Fischer, Norbert</v>
      </c>
      <c r="T49" s="72"/>
      <c r="U49" s="72"/>
      <c r="V49" s="16" t="str">
        <f t="shared" si="7"/>
        <v>Fischer Norbert</v>
      </c>
      <c r="W49" s="16" t="str">
        <f t="shared" si="8"/>
        <v>SV Reicheneck</v>
      </c>
      <c r="X49" s="16" t="str">
        <f t="shared" si="9"/>
        <v>Norbert, Fischer</v>
      </c>
    </row>
    <row r="50" spans="3:24" ht="11.25" customHeight="1">
      <c r="C50" s="16">
        <v>16</v>
      </c>
      <c r="E50" s="16" t="s">
        <v>153</v>
      </c>
      <c r="F50" s="16" t="s">
        <v>154</v>
      </c>
      <c r="G50" s="16" t="s">
        <v>131</v>
      </c>
      <c r="H50" s="16">
        <v>135</v>
      </c>
      <c r="I50" s="27">
        <v>1</v>
      </c>
      <c r="J50" s="18"/>
      <c r="K50" s="27"/>
      <c r="M50" s="27"/>
      <c r="N50" s="19">
        <f t="shared" si="3"/>
        <v>135</v>
      </c>
      <c r="O50" s="28">
        <f t="shared" si="4"/>
        <v>135</v>
      </c>
      <c r="P50" s="29">
        <f t="shared" si="5"/>
        <v>1</v>
      </c>
      <c r="S50" s="72" t="str">
        <f t="shared" si="6"/>
        <v>Blumtritt, Georg</v>
      </c>
      <c r="T50" s="72"/>
      <c r="U50" s="72"/>
      <c r="V50" s="16" t="str">
        <f t="shared" si="7"/>
        <v>Blumtritt Georg</v>
      </c>
      <c r="W50" s="16" t="str">
        <f t="shared" si="8"/>
        <v>SV Metzingen 3</v>
      </c>
      <c r="X50" s="16" t="str">
        <f t="shared" si="9"/>
        <v>Georg, Blumtritt</v>
      </c>
    </row>
    <row r="51" spans="3:24" ht="11.25" customHeight="1">
      <c r="C51" s="16">
        <v>17</v>
      </c>
      <c r="E51" s="16" t="s">
        <v>173</v>
      </c>
      <c r="F51" s="16" t="s">
        <v>60</v>
      </c>
      <c r="G51" s="16" t="s">
        <v>21</v>
      </c>
      <c r="H51" s="16">
        <v>134</v>
      </c>
      <c r="I51" s="27">
        <v>1</v>
      </c>
      <c r="J51" s="18"/>
      <c r="K51" s="27"/>
      <c r="M51" s="27"/>
      <c r="N51" s="19">
        <f t="shared" si="3"/>
        <v>134</v>
      </c>
      <c r="O51" s="28">
        <f t="shared" si="4"/>
        <v>134</v>
      </c>
      <c r="P51" s="29">
        <f t="shared" si="5"/>
        <v>1</v>
      </c>
      <c r="S51" s="72" t="str">
        <f t="shared" si="6"/>
        <v>Buck, Thomas</v>
      </c>
      <c r="T51" s="72"/>
      <c r="U51" s="72"/>
      <c r="V51" s="16" t="str">
        <f t="shared" si="7"/>
        <v>Buck Thomas</v>
      </c>
      <c r="W51" s="16" t="str">
        <f t="shared" si="8"/>
        <v>HubGi Hülben</v>
      </c>
      <c r="X51" s="16" t="str">
        <f t="shared" si="9"/>
        <v>Thomas, Buck</v>
      </c>
    </row>
    <row r="52" spans="3:24" ht="11.25" customHeight="1">
      <c r="C52" s="16">
        <v>18</v>
      </c>
      <c r="E52" s="16" t="s">
        <v>71</v>
      </c>
      <c r="F52" s="16" t="s">
        <v>148</v>
      </c>
      <c r="G52" s="16" t="s">
        <v>203</v>
      </c>
      <c r="H52" s="16">
        <v>134</v>
      </c>
      <c r="I52" s="27">
        <v>1</v>
      </c>
      <c r="J52" s="18"/>
      <c r="K52" s="27"/>
      <c r="M52" s="27"/>
      <c r="N52" s="19">
        <f t="shared" si="3"/>
        <v>134</v>
      </c>
      <c r="O52" s="28">
        <f t="shared" si="4"/>
        <v>134</v>
      </c>
      <c r="P52" s="29">
        <f t="shared" si="5"/>
        <v>1</v>
      </c>
      <c r="S52" s="72" t="str">
        <f t="shared" si="6"/>
        <v>Vollmer, Reiner</v>
      </c>
      <c r="T52" s="72"/>
      <c r="U52" s="72"/>
      <c r="V52" s="16" t="str">
        <f t="shared" si="7"/>
        <v>Vollmer Reiner</v>
      </c>
      <c r="W52" s="16" t="str">
        <f t="shared" si="8"/>
        <v>SV Dettingen 1</v>
      </c>
      <c r="X52" s="16" t="str">
        <f t="shared" si="9"/>
        <v>Reiner, Vollmer</v>
      </c>
    </row>
    <row r="53" spans="3:24" ht="10.199999999999999">
      <c r="C53" s="16">
        <v>19</v>
      </c>
      <c r="D53" s="16"/>
      <c r="E53" s="16" t="s">
        <v>144</v>
      </c>
      <c r="F53" s="16" t="s">
        <v>114</v>
      </c>
      <c r="G53" s="16" t="s">
        <v>86</v>
      </c>
      <c r="H53" s="16">
        <v>134</v>
      </c>
      <c r="I53" s="27">
        <v>2</v>
      </c>
      <c r="J53" s="18"/>
      <c r="K53" s="27"/>
      <c r="M53" s="27"/>
      <c r="N53" s="19">
        <f t="shared" si="3"/>
        <v>134</v>
      </c>
      <c r="O53" s="28">
        <f t="shared" si="4"/>
        <v>134</v>
      </c>
      <c r="P53" s="29">
        <f t="shared" si="5"/>
        <v>2</v>
      </c>
      <c r="S53" s="72" t="str">
        <f t="shared" si="6"/>
        <v>Kallweit, Oliver</v>
      </c>
      <c r="T53" s="72"/>
      <c r="U53" s="72"/>
      <c r="V53" s="16" t="str">
        <f t="shared" si="7"/>
        <v>Kallweit Oliver</v>
      </c>
      <c r="W53" s="16" t="str">
        <f t="shared" si="8"/>
        <v>SV Metzingen 2</v>
      </c>
      <c r="X53" s="16" t="str">
        <f t="shared" si="9"/>
        <v>Oliver, Kallweit</v>
      </c>
    </row>
    <row r="54" spans="3:24" ht="10.199999999999999">
      <c r="C54" s="16">
        <v>20</v>
      </c>
      <c r="D54" s="16"/>
      <c r="E54" s="16" t="s">
        <v>149</v>
      </c>
      <c r="F54" s="16" t="s">
        <v>150</v>
      </c>
      <c r="G54" s="16" t="s">
        <v>21</v>
      </c>
      <c r="H54" s="16">
        <v>133</v>
      </c>
      <c r="I54" s="27">
        <v>1</v>
      </c>
      <c r="J54" s="18"/>
      <c r="K54" s="27"/>
      <c r="M54" s="27"/>
      <c r="N54" s="19">
        <f t="shared" si="3"/>
        <v>133</v>
      </c>
      <c r="O54" s="28">
        <f t="shared" si="4"/>
        <v>133</v>
      </c>
      <c r="P54" s="29">
        <f t="shared" si="5"/>
        <v>1</v>
      </c>
      <c r="V54" s="16" t="str">
        <f t="shared" si="7"/>
        <v>Nitz Gerd</v>
      </c>
      <c r="W54" s="16" t="str">
        <f t="shared" si="8"/>
        <v>HubGi Hülben</v>
      </c>
      <c r="X54" s="16" t="str">
        <f t="shared" si="9"/>
        <v>Gerd, Nitz</v>
      </c>
    </row>
    <row r="55" spans="3:24" ht="10.199999999999999">
      <c r="C55" s="16">
        <v>21</v>
      </c>
      <c r="E55" s="16" t="s">
        <v>136</v>
      </c>
      <c r="F55" s="16" t="s">
        <v>137</v>
      </c>
      <c r="G55" s="16" t="s">
        <v>86</v>
      </c>
      <c r="H55" s="16">
        <v>133</v>
      </c>
      <c r="I55" s="27"/>
      <c r="J55" s="18"/>
      <c r="K55" s="27"/>
      <c r="M55" s="27"/>
      <c r="N55" s="19">
        <f t="shared" si="3"/>
        <v>133</v>
      </c>
      <c r="O55" s="28">
        <f t="shared" si="4"/>
        <v>133</v>
      </c>
      <c r="P55" s="29">
        <f t="shared" si="5"/>
        <v>0</v>
      </c>
      <c r="V55" s="16" t="str">
        <f t="shared" si="7"/>
        <v>Ostojic Dejan</v>
      </c>
      <c r="W55" s="16" t="str">
        <f t="shared" si="8"/>
        <v>SV Metzingen 2</v>
      </c>
      <c r="X55" s="16" t="str">
        <f t="shared" si="9"/>
        <v>Dejan, Ostojic</v>
      </c>
    </row>
    <row r="56" spans="3:24" ht="10.199999999999999">
      <c r="C56" s="16">
        <v>22</v>
      </c>
      <c r="D56" s="16"/>
      <c r="E56" s="16" t="s">
        <v>82</v>
      </c>
      <c r="F56" s="16" t="s">
        <v>83</v>
      </c>
      <c r="G56" s="16" t="s">
        <v>131</v>
      </c>
      <c r="H56" s="16">
        <v>133</v>
      </c>
      <c r="I56" s="27"/>
      <c r="J56" s="18"/>
      <c r="K56" s="27"/>
      <c r="M56" s="27"/>
      <c r="N56" s="19">
        <f t="shared" si="3"/>
        <v>133</v>
      </c>
      <c r="O56" s="28">
        <f t="shared" si="4"/>
        <v>133</v>
      </c>
      <c r="P56" s="29">
        <f t="shared" si="5"/>
        <v>0</v>
      </c>
      <c r="V56" s="16" t="str">
        <f t="shared" si="7"/>
        <v>Nuhiu Shaban</v>
      </c>
      <c r="W56" s="16" t="str">
        <f t="shared" si="8"/>
        <v>SV Metzingen 3</v>
      </c>
      <c r="X56" s="16" t="str">
        <f t="shared" si="9"/>
        <v>Shaban, Nuhiu</v>
      </c>
    </row>
    <row r="57" spans="3:24" ht="10.199999999999999">
      <c r="C57" s="16">
        <v>23</v>
      </c>
      <c r="E57" s="16" t="s">
        <v>199</v>
      </c>
      <c r="F57" s="16" t="s">
        <v>200</v>
      </c>
      <c r="G57" s="16" t="s">
        <v>189</v>
      </c>
      <c r="H57" s="16">
        <v>133</v>
      </c>
      <c r="I57" s="27">
        <v>3</v>
      </c>
      <c r="J57" s="18"/>
      <c r="K57" s="27"/>
      <c r="M57" s="27"/>
      <c r="N57" s="19">
        <f t="shared" si="3"/>
        <v>133</v>
      </c>
      <c r="O57" s="28">
        <f t="shared" si="4"/>
        <v>133</v>
      </c>
      <c r="P57" s="29">
        <f t="shared" si="5"/>
        <v>3</v>
      </c>
      <c r="V57" s="16" t="str">
        <f t="shared" si="7"/>
        <v>Dzubiella Constantin</v>
      </c>
      <c r="W57" s="16" t="str">
        <f t="shared" si="8"/>
        <v>Sges Bempflingen 1</v>
      </c>
      <c r="X57" s="16" t="str">
        <f t="shared" si="9"/>
        <v>Constantin, Dzubiella</v>
      </c>
    </row>
    <row r="58" spans="3:24" ht="10.199999999999999">
      <c r="C58" s="16">
        <v>24</v>
      </c>
      <c r="D58" s="16"/>
      <c r="E58" s="16" t="s">
        <v>138</v>
      </c>
      <c r="F58" s="16" t="s">
        <v>139</v>
      </c>
      <c r="G58" s="16" t="s">
        <v>87</v>
      </c>
      <c r="H58" s="16">
        <v>132</v>
      </c>
      <c r="I58" s="27">
        <v>1</v>
      </c>
      <c r="J58" s="18"/>
      <c r="K58" s="27"/>
      <c r="M58" s="27"/>
      <c r="N58" s="19">
        <f t="shared" si="3"/>
        <v>132</v>
      </c>
      <c r="O58" s="28">
        <f t="shared" si="4"/>
        <v>132</v>
      </c>
      <c r="P58" s="29">
        <f t="shared" si="5"/>
        <v>1</v>
      </c>
      <c r="V58" s="16" t="str">
        <f t="shared" si="7"/>
        <v>Petrovic Toplica</v>
      </c>
      <c r="W58" s="16"/>
      <c r="X58" s="16" t="str">
        <f t="shared" si="9"/>
        <v>Toplica, Petrovic</v>
      </c>
    </row>
    <row r="59" spans="3:24" ht="10.199999999999999">
      <c r="C59" s="16">
        <v>25</v>
      </c>
      <c r="E59" s="16" t="s">
        <v>226</v>
      </c>
      <c r="F59" s="16" t="s">
        <v>65</v>
      </c>
      <c r="G59" s="16" t="s">
        <v>86</v>
      </c>
      <c r="H59" s="16">
        <v>132</v>
      </c>
      <c r="I59" s="27">
        <v>2</v>
      </c>
      <c r="J59" s="18"/>
      <c r="K59" s="27"/>
      <c r="M59" s="27"/>
      <c r="N59" s="19">
        <f t="shared" si="3"/>
        <v>132</v>
      </c>
      <c r="O59" s="28">
        <f t="shared" si="4"/>
        <v>132</v>
      </c>
      <c r="P59" s="29">
        <f t="shared" si="5"/>
        <v>2</v>
      </c>
      <c r="V59" s="16" t="str">
        <f t="shared" si="7"/>
        <v>Baur Steffen</v>
      </c>
      <c r="W59" s="16"/>
      <c r="X59" s="16" t="str">
        <f t="shared" si="9"/>
        <v>Steffen, Baur</v>
      </c>
    </row>
    <row r="60" spans="3:24" ht="10.199999999999999">
      <c r="C60" s="16">
        <v>26</v>
      </c>
      <c r="E60" s="16" t="s">
        <v>140</v>
      </c>
      <c r="F60" s="16" t="s">
        <v>141</v>
      </c>
      <c r="G60" s="16" t="s">
        <v>203</v>
      </c>
      <c r="H60" s="16">
        <v>131</v>
      </c>
      <c r="I60" s="27">
        <v>2</v>
      </c>
      <c r="J60" s="18"/>
      <c r="K60" s="27"/>
      <c r="M60" s="27"/>
      <c r="N60" s="19">
        <f t="shared" si="3"/>
        <v>131</v>
      </c>
      <c r="O60" s="28">
        <f t="shared" si="4"/>
        <v>131</v>
      </c>
      <c r="P60" s="29">
        <f t="shared" si="5"/>
        <v>2</v>
      </c>
      <c r="V60" s="16" t="str">
        <f t="shared" si="7"/>
        <v>Reicherter Mathias</v>
      </c>
      <c r="W60" s="16" t="str">
        <f t="shared" si="8"/>
        <v>SV Dettingen 1</v>
      </c>
      <c r="X60" s="16" t="str">
        <f t="shared" si="9"/>
        <v>Mathias, Reicherter</v>
      </c>
    </row>
    <row r="61" spans="3:24" ht="10.199999999999999">
      <c r="C61" s="16">
        <v>27</v>
      </c>
      <c r="E61" s="16" t="s">
        <v>172</v>
      </c>
      <c r="F61" s="16" t="s">
        <v>159</v>
      </c>
      <c r="G61" s="16" t="s">
        <v>87</v>
      </c>
      <c r="H61" s="16">
        <v>131</v>
      </c>
      <c r="I61" s="27">
        <v>2</v>
      </c>
      <c r="J61" s="18"/>
      <c r="K61" s="27"/>
      <c r="M61" s="27"/>
      <c r="N61" s="19">
        <f t="shared" si="3"/>
        <v>131</v>
      </c>
      <c r="O61" s="28">
        <f t="shared" si="4"/>
        <v>131</v>
      </c>
      <c r="P61" s="29">
        <f t="shared" si="5"/>
        <v>2</v>
      </c>
      <c r="V61" s="16" t="str">
        <f t="shared" si="7"/>
        <v>Stiefel Uwe</v>
      </c>
      <c r="W61" s="16" t="str">
        <f t="shared" si="8"/>
        <v>SV Metzingen 1</v>
      </c>
      <c r="X61" s="16" t="str">
        <f t="shared" si="9"/>
        <v>Uwe, Stiefel</v>
      </c>
    </row>
    <row r="62" spans="3:24" ht="10.199999999999999">
      <c r="C62" s="16">
        <v>28</v>
      </c>
      <c r="E62" s="16" t="s">
        <v>174</v>
      </c>
      <c r="F62" s="16" t="s">
        <v>141</v>
      </c>
      <c r="G62" s="16" t="s">
        <v>189</v>
      </c>
      <c r="H62" s="16">
        <v>131</v>
      </c>
      <c r="I62" s="27">
        <v>0</v>
      </c>
      <c r="J62" s="18"/>
      <c r="K62" s="27"/>
      <c r="M62" s="27"/>
      <c r="N62" s="19">
        <f t="shared" si="3"/>
        <v>131</v>
      </c>
      <c r="O62" s="28">
        <f t="shared" si="4"/>
        <v>131</v>
      </c>
      <c r="P62" s="29">
        <f t="shared" si="5"/>
        <v>0</v>
      </c>
      <c r="V62" s="16" t="str">
        <f t="shared" si="7"/>
        <v>Wünsche  Mathias</v>
      </c>
      <c r="W62" s="16" t="str">
        <f t="shared" si="8"/>
        <v>Sges Bempflingen 1</v>
      </c>
      <c r="X62" s="16" t="str">
        <f t="shared" si="9"/>
        <v xml:space="preserve">Mathias, Wünsche </v>
      </c>
    </row>
    <row r="63" spans="3:24" ht="10.199999999999999">
      <c r="C63" s="16">
        <v>29</v>
      </c>
      <c r="E63" s="16" t="s">
        <v>193</v>
      </c>
      <c r="F63" s="16" t="s">
        <v>177</v>
      </c>
      <c r="G63" s="16" t="s">
        <v>183</v>
      </c>
      <c r="H63" s="16">
        <v>129</v>
      </c>
      <c r="I63" s="27">
        <v>1</v>
      </c>
      <c r="J63" s="18"/>
      <c r="K63" s="27"/>
      <c r="M63" s="27"/>
      <c r="N63" s="19">
        <f t="shared" si="3"/>
        <v>129</v>
      </c>
      <c r="O63" s="28">
        <f t="shared" si="4"/>
        <v>129</v>
      </c>
      <c r="P63" s="29">
        <f t="shared" si="5"/>
        <v>1</v>
      </c>
      <c r="V63" s="16" t="str">
        <f t="shared" si="7"/>
        <v>Hasselberg Daniel</v>
      </c>
      <c r="W63" s="16" t="str">
        <f t="shared" si="8"/>
        <v>SV Reicheneck</v>
      </c>
      <c r="X63" s="16" t="str">
        <f t="shared" si="9"/>
        <v>Daniel, Hasselberg</v>
      </c>
    </row>
    <row r="64" spans="3:24" ht="10.199999999999999">
      <c r="C64" s="16">
        <v>30</v>
      </c>
      <c r="E64" s="16" t="s">
        <v>197</v>
      </c>
      <c r="F64" s="16" t="s">
        <v>198</v>
      </c>
      <c r="G64" s="16" t="s">
        <v>189</v>
      </c>
      <c r="H64" s="16">
        <v>129</v>
      </c>
      <c r="I64" s="27">
        <v>0</v>
      </c>
      <c r="J64" s="18"/>
      <c r="K64" s="27"/>
      <c r="M64" s="27"/>
      <c r="N64" s="19">
        <f t="shared" si="3"/>
        <v>129</v>
      </c>
      <c r="O64" s="28">
        <f t="shared" si="4"/>
        <v>129</v>
      </c>
      <c r="P64" s="29">
        <f t="shared" si="5"/>
        <v>0</v>
      </c>
      <c r="V64" s="16" t="str">
        <f t="shared" si="7"/>
        <v>Wünsche Elian</v>
      </c>
      <c r="W64" s="16" t="str">
        <f t="shared" si="8"/>
        <v>Sges Bempflingen 1</v>
      </c>
      <c r="X64" s="16" t="str">
        <f t="shared" si="9"/>
        <v>Elian, Wünsche</v>
      </c>
    </row>
    <row r="65" spans="3:24" ht="10.199999999999999">
      <c r="C65" s="16">
        <v>31</v>
      </c>
      <c r="D65" s="16"/>
      <c r="E65" s="16" t="s">
        <v>242</v>
      </c>
      <c r="F65" s="16" t="s">
        <v>243</v>
      </c>
      <c r="G65" s="16" t="s">
        <v>205</v>
      </c>
      <c r="H65" s="16">
        <v>128</v>
      </c>
      <c r="I65" s="27">
        <v>2</v>
      </c>
      <c r="J65" s="18"/>
      <c r="K65" s="27"/>
      <c r="M65" s="27"/>
      <c r="N65" s="19">
        <f t="shared" si="3"/>
        <v>128</v>
      </c>
      <c r="O65" s="28">
        <f t="shared" si="4"/>
        <v>128</v>
      </c>
      <c r="P65" s="29">
        <f t="shared" si="5"/>
        <v>2</v>
      </c>
      <c r="V65" s="16" t="str">
        <f t="shared" si="7"/>
        <v>Kaiser Florian</v>
      </c>
      <c r="W65" s="16" t="str">
        <f t="shared" si="8"/>
        <v>SV Eningen</v>
      </c>
      <c r="X65" s="16" t="str">
        <f t="shared" si="9"/>
        <v>Florian, Kaiser</v>
      </c>
    </row>
    <row r="66" spans="3:24" ht="10.199999999999999">
      <c r="C66" s="16">
        <v>32</v>
      </c>
      <c r="E66" s="16" t="s">
        <v>102</v>
      </c>
      <c r="F66" s="16" t="s">
        <v>103</v>
      </c>
      <c r="G66" s="16" t="s">
        <v>86</v>
      </c>
      <c r="H66" s="16">
        <v>127</v>
      </c>
      <c r="I66" s="27">
        <v>1</v>
      </c>
      <c r="J66" s="18"/>
      <c r="K66" s="27"/>
      <c r="M66" s="27"/>
      <c r="N66" s="19">
        <f t="shared" si="3"/>
        <v>127</v>
      </c>
      <c r="O66" s="28">
        <f t="shared" si="4"/>
        <v>127</v>
      </c>
      <c r="P66" s="29">
        <f t="shared" si="5"/>
        <v>1</v>
      </c>
      <c r="V66" s="16" t="str">
        <f t="shared" si="7"/>
        <v>Kapche Reinhold</v>
      </c>
      <c r="W66" s="16" t="str">
        <f t="shared" si="8"/>
        <v>SV Metzingen 2</v>
      </c>
      <c r="X66" s="16" t="str">
        <f t="shared" si="9"/>
        <v>Reinhold, Kapche</v>
      </c>
    </row>
    <row r="67" spans="3:24" ht="10.199999999999999">
      <c r="C67" s="16">
        <v>33</v>
      </c>
      <c r="E67" s="16" t="s">
        <v>124</v>
      </c>
      <c r="F67" s="16" t="s">
        <v>125</v>
      </c>
      <c r="G67" s="16" t="s">
        <v>168</v>
      </c>
      <c r="H67" s="16">
        <v>127</v>
      </c>
      <c r="I67" s="27">
        <v>3</v>
      </c>
      <c r="J67" s="18"/>
      <c r="K67" s="27"/>
      <c r="M67" s="27"/>
      <c r="N67" s="19">
        <f t="shared" ref="N67:N98" si="10">SUM(H67,J67,L67)</f>
        <v>127</v>
      </c>
      <c r="O67" s="28">
        <f t="shared" ref="O67:O98" si="11">SUM(N67/1)</f>
        <v>127</v>
      </c>
      <c r="P67" s="29">
        <f t="shared" ref="P67:P98" si="12">SUM(I67,K67,M67)/1</f>
        <v>3</v>
      </c>
      <c r="V67" s="16" t="str">
        <f t="shared" si="7"/>
        <v>Eulberg Martina</v>
      </c>
      <c r="W67" s="16" t="str">
        <f t="shared" si="8"/>
        <v>SV Riederich 1</v>
      </c>
      <c r="X67" s="16" t="str">
        <f t="shared" si="9"/>
        <v>Martina, Eulberg</v>
      </c>
    </row>
    <row r="68" spans="3:24" ht="10.199999999999999">
      <c r="C68" s="16">
        <v>34</v>
      </c>
      <c r="E68" s="16" t="s">
        <v>175</v>
      </c>
      <c r="F68" s="16" t="s">
        <v>177</v>
      </c>
      <c r="G68" s="16" t="s">
        <v>168</v>
      </c>
      <c r="H68" s="16">
        <v>126</v>
      </c>
      <c r="I68" s="27">
        <v>1</v>
      </c>
      <c r="J68" s="18"/>
      <c r="K68" s="27"/>
      <c r="M68" s="27"/>
      <c r="N68" s="19">
        <f t="shared" si="10"/>
        <v>126</v>
      </c>
      <c r="O68" s="28">
        <f t="shared" si="11"/>
        <v>126</v>
      </c>
      <c r="P68" s="29">
        <f t="shared" si="12"/>
        <v>1</v>
      </c>
      <c r="V68" s="16" t="str">
        <f t="shared" si="7"/>
        <v>Mähring Daniel</v>
      </c>
      <c r="W68" s="16" t="str">
        <f t="shared" si="8"/>
        <v>SV Riederich 1</v>
      </c>
      <c r="X68" s="16" t="str">
        <f t="shared" si="9"/>
        <v>Daniel, Mähring</v>
      </c>
    </row>
    <row r="69" spans="3:24" ht="10.199999999999999">
      <c r="C69" s="16">
        <v>35</v>
      </c>
      <c r="D69" s="16"/>
      <c r="E69" s="16" t="s">
        <v>229</v>
      </c>
      <c r="F69" s="16" t="s">
        <v>230</v>
      </c>
      <c r="G69" s="16" t="s">
        <v>29</v>
      </c>
      <c r="H69" s="16">
        <v>126</v>
      </c>
      <c r="I69" s="27">
        <v>0</v>
      </c>
      <c r="J69" s="18"/>
      <c r="K69" s="27"/>
      <c r="M69" s="27"/>
      <c r="N69" s="19">
        <f t="shared" si="10"/>
        <v>126</v>
      </c>
      <c r="O69" s="28">
        <f t="shared" si="11"/>
        <v>126</v>
      </c>
      <c r="P69" s="29">
        <f t="shared" si="12"/>
        <v>0</v>
      </c>
      <c r="V69" s="16" t="str">
        <f t="shared" si="7"/>
        <v>Wurm Pia</v>
      </c>
      <c r="W69" s="16" t="str">
        <f t="shared" si="8"/>
        <v>SV Urach 2</v>
      </c>
      <c r="X69" s="16" t="str">
        <f t="shared" si="9"/>
        <v>Pia, Wurm</v>
      </c>
    </row>
    <row r="70" spans="3:24" ht="10.199999999999999">
      <c r="C70" s="16">
        <v>36</v>
      </c>
      <c r="E70" s="16" t="s">
        <v>223</v>
      </c>
      <c r="F70" s="16" t="s">
        <v>222</v>
      </c>
      <c r="G70" s="16" t="s">
        <v>204</v>
      </c>
      <c r="H70" s="16">
        <v>125</v>
      </c>
      <c r="I70" s="27">
        <v>0</v>
      </c>
      <c r="J70" s="18"/>
      <c r="K70" s="27"/>
      <c r="M70" s="27"/>
      <c r="N70" s="19">
        <f t="shared" si="10"/>
        <v>125</v>
      </c>
      <c r="O70" s="28">
        <f t="shared" si="11"/>
        <v>125</v>
      </c>
      <c r="P70" s="29">
        <f t="shared" si="12"/>
        <v>0</v>
      </c>
      <c r="V70" s="16" t="str">
        <f t="shared" si="7"/>
        <v>Oravetz Bastian</v>
      </c>
      <c r="W70" s="16" t="str">
        <f t="shared" si="8"/>
        <v>SV Dettingen 2</v>
      </c>
      <c r="X70" s="16" t="str">
        <f t="shared" si="9"/>
        <v>Bastian, Oravetz</v>
      </c>
    </row>
    <row r="71" spans="3:24" ht="10.199999999999999">
      <c r="C71" s="16">
        <v>37</v>
      </c>
      <c r="E71" s="16" t="s">
        <v>90</v>
      </c>
      <c r="F71" s="16" t="s">
        <v>91</v>
      </c>
      <c r="G71" s="16" t="s">
        <v>204</v>
      </c>
      <c r="H71" s="16">
        <v>124</v>
      </c>
      <c r="I71" s="27">
        <v>3</v>
      </c>
      <c r="J71" s="18"/>
      <c r="K71" s="27"/>
      <c r="M71" s="27"/>
      <c r="N71" s="19">
        <f t="shared" si="10"/>
        <v>124</v>
      </c>
      <c r="O71" s="28">
        <f t="shared" si="11"/>
        <v>124</v>
      </c>
      <c r="P71" s="29">
        <f t="shared" si="12"/>
        <v>3</v>
      </c>
      <c r="V71" s="16" t="str">
        <f t="shared" si="7"/>
        <v>Müller Manfred</v>
      </c>
      <c r="W71" s="16" t="str">
        <f t="shared" si="8"/>
        <v>SV Dettingen 2</v>
      </c>
      <c r="X71" s="16" t="str">
        <f t="shared" si="9"/>
        <v>Manfred, Müller</v>
      </c>
    </row>
    <row r="72" spans="3:24" ht="10.199999999999999">
      <c r="C72" s="16">
        <v>38</v>
      </c>
      <c r="E72" s="16" t="s">
        <v>63</v>
      </c>
      <c r="F72" s="16" t="s">
        <v>62</v>
      </c>
      <c r="G72" s="16" t="s">
        <v>30</v>
      </c>
      <c r="H72" s="16">
        <v>123</v>
      </c>
      <c r="I72" s="27">
        <v>0</v>
      </c>
      <c r="J72" s="18"/>
      <c r="K72" s="27"/>
      <c r="M72" s="27"/>
      <c r="N72" s="19">
        <f t="shared" si="10"/>
        <v>123</v>
      </c>
      <c r="O72" s="28">
        <f t="shared" si="11"/>
        <v>123</v>
      </c>
      <c r="P72" s="29">
        <f t="shared" si="12"/>
        <v>0</v>
      </c>
      <c r="V72" s="16" t="str">
        <f t="shared" si="7"/>
        <v>Eckert Wolfgang</v>
      </c>
      <c r="W72" s="16" t="str">
        <f t="shared" si="8"/>
        <v>SV Urach 1</v>
      </c>
      <c r="X72" s="16" t="str">
        <f t="shared" si="9"/>
        <v>Wolfgang, Eckert</v>
      </c>
    </row>
    <row r="73" spans="3:24" ht="10.199999999999999">
      <c r="C73" s="16">
        <v>39</v>
      </c>
      <c r="E73" s="16" t="s">
        <v>115</v>
      </c>
      <c r="F73" s="16" t="s">
        <v>116</v>
      </c>
      <c r="G73" s="16" t="s">
        <v>203</v>
      </c>
      <c r="H73" s="16">
        <v>123</v>
      </c>
      <c r="I73" s="27">
        <v>1</v>
      </c>
      <c r="J73" s="18"/>
      <c r="K73" s="27"/>
      <c r="M73" s="27"/>
      <c r="N73" s="19">
        <f t="shared" si="10"/>
        <v>123</v>
      </c>
      <c r="O73" s="28">
        <f t="shared" si="11"/>
        <v>123</v>
      </c>
      <c r="P73" s="29">
        <f t="shared" si="12"/>
        <v>1</v>
      </c>
      <c r="V73" s="16" t="str">
        <f t="shared" si="7"/>
        <v>Götz Karl</v>
      </c>
      <c r="W73" s="16" t="str">
        <f t="shared" si="8"/>
        <v>SV Dettingen 1</v>
      </c>
      <c r="X73" s="16" t="str">
        <f t="shared" si="9"/>
        <v>Karl, Götz</v>
      </c>
    </row>
    <row r="74" spans="3:24" ht="10.199999999999999">
      <c r="C74" s="16">
        <v>40</v>
      </c>
      <c r="E74" s="16" t="s">
        <v>192</v>
      </c>
      <c r="F74" s="16" t="s">
        <v>159</v>
      </c>
      <c r="G74" s="16" t="s">
        <v>190</v>
      </c>
      <c r="H74" s="16">
        <v>123</v>
      </c>
      <c r="I74" s="27">
        <v>2</v>
      </c>
      <c r="J74" s="18"/>
      <c r="K74" s="27"/>
      <c r="M74" s="27"/>
      <c r="N74" s="19">
        <f t="shared" si="10"/>
        <v>123</v>
      </c>
      <c r="O74" s="28">
        <f t="shared" si="11"/>
        <v>123</v>
      </c>
      <c r="P74" s="29">
        <f t="shared" si="12"/>
        <v>2</v>
      </c>
      <c r="V74" s="16" t="str">
        <f t="shared" si="7"/>
        <v>Kühfuß Uwe</v>
      </c>
      <c r="W74" s="16"/>
      <c r="X74" s="16" t="str">
        <f t="shared" si="9"/>
        <v>Uwe, Kühfuß</v>
      </c>
    </row>
    <row r="75" spans="3:24" ht="10.199999999999999">
      <c r="C75" s="16">
        <v>41</v>
      </c>
      <c r="E75" s="16" t="s">
        <v>79</v>
      </c>
      <c r="F75" s="16" t="s">
        <v>120</v>
      </c>
      <c r="G75" s="16" t="s">
        <v>99</v>
      </c>
      <c r="H75" s="16">
        <v>122</v>
      </c>
      <c r="I75" s="27">
        <v>0</v>
      </c>
      <c r="J75" s="18"/>
      <c r="K75" s="27"/>
      <c r="M75" s="27"/>
      <c r="N75" s="19">
        <f t="shared" si="10"/>
        <v>122</v>
      </c>
      <c r="O75" s="28">
        <f t="shared" si="11"/>
        <v>122</v>
      </c>
      <c r="P75" s="29">
        <f t="shared" si="12"/>
        <v>0</v>
      </c>
      <c r="V75" s="16" t="str">
        <f>E75&amp;" "&amp;F75</f>
        <v>Preuss Marvin</v>
      </c>
      <c r="W75" s="16" t="str">
        <f>G75</f>
        <v>SV Sondelfingen</v>
      </c>
      <c r="X75" s="16" t="str">
        <f>F75&amp;", "&amp;E75</f>
        <v>Marvin, Preuss</v>
      </c>
    </row>
    <row r="76" spans="3:24" ht="10.199999999999999">
      <c r="C76" s="16">
        <v>42</v>
      </c>
      <c r="E76" s="16" t="s">
        <v>61</v>
      </c>
      <c r="F76" s="16" t="s">
        <v>166</v>
      </c>
      <c r="G76" s="16" t="s">
        <v>29</v>
      </c>
      <c r="H76" s="16">
        <v>120</v>
      </c>
      <c r="I76" s="27">
        <v>0</v>
      </c>
      <c r="J76" s="18"/>
      <c r="K76" s="27"/>
      <c r="M76" s="27"/>
      <c r="N76" s="19">
        <f t="shared" si="10"/>
        <v>120</v>
      </c>
      <c r="O76" s="28">
        <f t="shared" si="11"/>
        <v>120</v>
      </c>
      <c r="P76" s="29">
        <f t="shared" si="12"/>
        <v>0</v>
      </c>
      <c r="V76" s="16" t="str">
        <f t="shared" ref="V76:V95" si="13">E76&amp;" "&amp;F76</f>
        <v>Schöllhammer Susanne</v>
      </c>
      <c r="W76" s="16" t="str">
        <f t="shared" ref="W76:W85" si="14">G76</f>
        <v>SV Urach 2</v>
      </c>
      <c r="X76" s="16" t="str">
        <f t="shared" ref="X76:X95" si="15">F76&amp;", "&amp;E76</f>
        <v>Susanne, Schöllhammer</v>
      </c>
    </row>
    <row r="77" spans="3:24" ht="10.199999999999999">
      <c r="C77" s="16">
        <v>43</v>
      </c>
      <c r="E77" s="16" t="s">
        <v>134</v>
      </c>
      <c r="F77" s="16" t="s">
        <v>104</v>
      </c>
      <c r="G77" s="16" t="s">
        <v>130</v>
      </c>
      <c r="H77" s="16">
        <v>120</v>
      </c>
      <c r="I77" s="27">
        <v>1</v>
      </c>
      <c r="J77" s="18"/>
      <c r="K77" s="27"/>
      <c r="M77" s="27"/>
      <c r="N77" s="19">
        <f t="shared" si="10"/>
        <v>120</v>
      </c>
      <c r="O77" s="28">
        <f t="shared" si="11"/>
        <v>120</v>
      </c>
      <c r="P77" s="29">
        <f t="shared" si="12"/>
        <v>1</v>
      </c>
      <c r="V77" s="16" t="str">
        <f t="shared" si="13"/>
        <v>Fassel Alexander</v>
      </c>
      <c r="W77" s="16" t="str">
        <f t="shared" si="14"/>
        <v>KKSV Neuhausen</v>
      </c>
      <c r="X77" s="16" t="str">
        <f t="shared" si="15"/>
        <v>Alexander, Fassel</v>
      </c>
    </row>
    <row r="78" spans="3:24" ht="10.199999999999999">
      <c r="C78" s="16">
        <v>44</v>
      </c>
      <c r="E78" s="16" t="s">
        <v>224</v>
      </c>
      <c r="F78" s="16" t="s">
        <v>112</v>
      </c>
      <c r="G78" s="16" t="s">
        <v>204</v>
      </c>
      <c r="H78" s="16">
        <v>119</v>
      </c>
      <c r="I78" s="27">
        <v>0</v>
      </c>
      <c r="J78" s="18"/>
      <c r="K78" s="27"/>
      <c r="M78" s="27"/>
      <c r="N78" s="19">
        <f t="shared" si="10"/>
        <v>119</v>
      </c>
      <c r="O78" s="28">
        <f t="shared" si="11"/>
        <v>119</v>
      </c>
      <c r="P78" s="29">
        <f t="shared" si="12"/>
        <v>0</v>
      </c>
      <c r="V78" s="16" t="str">
        <f t="shared" si="13"/>
        <v>Schanz Stefan</v>
      </c>
      <c r="W78" s="16" t="str">
        <f t="shared" si="14"/>
        <v>SV Dettingen 2</v>
      </c>
      <c r="X78" s="16" t="str">
        <f t="shared" si="15"/>
        <v>Stefan, Schanz</v>
      </c>
    </row>
    <row r="79" spans="3:24" ht="10.199999999999999">
      <c r="C79" s="16">
        <v>45</v>
      </c>
      <c r="E79" s="16" t="s">
        <v>227</v>
      </c>
      <c r="F79" s="16" t="s">
        <v>228</v>
      </c>
      <c r="G79" s="16" t="s">
        <v>86</v>
      </c>
      <c r="H79" s="16">
        <v>119</v>
      </c>
      <c r="I79" s="27"/>
      <c r="J79" s="18"/>
      <c r="K79" s="27"/>
      <c r="M79" s="27"/>
      <c r="N79" s="19">
        <f t="shared" si="10"/>
        <v>119</v>
      </c>
      <c r="O79" s="28">
        <f t="shared" si="11"/>
        <v>119</v>
      </c>
      <c r="P79" s="29">
        <f t="shared" si="12"/>
        <v>0</v>
      </c>
      <c r="V79" s="16" t="str">
        <f t="shared" si="13"/>
        <v>Hittinger Timo</v>
      </c>
      <c r="W79" s="16" t="str">
        <f t="shared" si="14"/>
        <v>SV Metzingen 2</v>
      </c>
      <c r="X79" s="16" t="str">
        <f t="shared" si="15"/>
        <v>Timo, Hittinger</v>
      </c>
    </row>
    <row r="80" spans="3:24" ht="10.199999999999999">
      <c r="C80" s="16">
        <v>46</v>
      </c>
      <c r="E80" s="16" t="s">
        <v>240</v>
      </c>
      <c r="F80" s="16" t="s">
        <v>241</v>
      </c>
      <c r="G80" s="16" t="s">
        <v>167</v>
      </c>
      <c r="H80" s="16">
        <v>116</v>
      </c>
      <c r="I80" s="27">
        <v>2</v>
      </c>
      <c r="J80" s="18"/>
      <c r="K80" s="27"/>
      <c r="M80" s="27"/>
      <c r="N80" s="19">
        <f t="shared" si="10"/>
        <v>116</v>
      </c>
      <c r="O80" s="28">
        <f t="shared" si="11"/>
        <v>116</v>
      </c>
      <c r="P80" s="29">
        <f t="shared" si="12"/>
        <v>2</v>
      </c>
      <c r="V80" s="16" t="str">
        <f t="shared" si="13"/>
        <v>Schuster Eduard</v>
      </c>
      <c r="W80" s="16" t="str">
        <f t="shared" si="14"/>
        <v>SV Riederich 2</v>
      </c>
      <c r="X80" s="16" t="str">
        <f t="shared" si="15"/>
        <v>Eduard, Schuster</v>
      </c>
    </row>
    <row r="81" spans="3:24" ht="10.199999999999999">
      <c r="C81" s="16">
        <v>47</v>
      </c>
      <c r="E81" s="16" t="s">
        <v>77</v>
      </c>
      <c r="F81" s="16" t="s">
        <v>78</v>
      </c>
      <c r="G81" s="16" t="s">
        <v>105</v>
      </c>
      <c r="H81" s="16">
        <v>115</v>
      </c>
      <c r="I81" s="27">
        <v>1</v>
      </c>
      <c r="J81" s="18"/>
      <c r="K81" s="27"/>
      <c r="M81" s="27"/>
      <c r="N81" s="19">
        <f t="shared" si="10"/>
        <v>115</v>
      </c>
      <c r="O81" s="28">
        <f t="shared" si="11"/>
        <v>115</v>
      </c>
      <c r="P81" s="29">
        <f t="shared" si="12"/>
        <v>1</v>
      </c>
      <c r="V81" s="16" t="str">
        <f t="shared" si="13"/>
        <v>Janovsky Albert</v>
      </c>
      <c r="W81" s="16" t="str">
        <f t="shared" si="14"/>
        <v>SV Großbettlingen 1</v>
      </c>
      <c r="X81" s="16" t="str">
        <f t="shared" si="15"/>
        <v>Albert, Janovsky</v>
      </c>
    </row>
    <row r="82" spans="3:24" ht="10.199999999999999">
      <c r="C82" s="16">
        <v>48</v>
      </c>
      <c r="D82" s="16"/>
      <c r="E82" s="16" t="s">
        <v>94</v>
      </c>
      <c r="F82" s="16" t="s">
        <v>95</v>
      </c>
      <c r="G82" s="16" t="s">
        <v>190</v>
      </c>
      <c r="H82" s="16">
        <v>115</v>
      </c>
      <c r="I82" s="27">
        <v>1</v>
      </c>
      <c r="J82" s="18"/>
      <c r="K82" s="27"/>
      <c r="M82" s="27"/>
      <c r="N82" s="19">
        <f t="shared" si="10"/>
        <v>115</v>
      </c>
      <c r="O82" s="28">
        <f t="shared" si="11"/>
        <v>115</v>
      </c>
      <c r="P82" s="29">
        <f t="shared" si="12"/>
        <v>1</v>
      </c>
      <c r="V82" s="16" t="str">
        <f t="shared" si="13"/>
        <v>Bracher Christian</v>
      </c>
      <c r="W82" s="16" t="str">
        <f t="shared" si="14"/>
        <v>Sges Bempflingen 2</v>
      </c>
      <c r="X82" s="16" t="str">
        <f t="shared" si="15"/>
        <v>Christian, Bracher</v>
      </c>
    </row>
    <row r="83" spans="3:24" ht="10.199999999999999">
      <c r="C83" s="16">
        <v>49</v>
      </c>
      <c r="E83" s="16" t="s">
        <v>68</v>
      </c>
      <c r="F83" s="16" t="s">
        <v>70</v>
      </c>
      <c r="G83" s="16" t="s">
        <v>29</v>
      </c>
      <c r="H83" s="16">
        <v>114</v>
      </c>
      <c r="I83" s="27">
        <v>0</v>
      </c>
      <c r="J83" s="18"/>
      <c r="K83" s="27"/>
      <c r="M83" s="27"/>
      <c r="N83" s="19">
        <f t="shared" si="10"/>
        <v>114</v>
      </c>
      <c r="O83" s="28">
        <f t="shared" si="11"/>
        <v>114</v>
      </c>
      <c r="P83" s="29">
        <f t="shared" si="12"/>
        <v>0</v>
      </c>
      <c r="V83" s="16" t="str">
        <f t="shared" si="13"/>
        <v>Eberle Margit</v>
      </c>
      <c r="W83" s="16" t="str">
        <f t="shared" si="14"/>
        <v>SV Urach 2</v>
      </c>
      <c r="X83" s="16" t="str">
        <f t="shared" si="15"/>
        <v>Margit, Eberle</v>
      </c>
    </row>
    <row r="84" spans="3:24" ht="10.199999999999999">
      <c r="C84" s="16">
        <v>50</v>
      </c>
      <c r="E84" s="16" t="s">
        <v>246</v>
      </c>
      <c r="F84" s="16" t="s">
        <v>114</v>
      </c>
      <c r="G84" s="16" t="s">
        <v>205</v>
      </c>
      <c r="H84" s="16">
        <v>111</v>
      </c>
      <c r="I84" s="27">
        <v>3</v>
      </c>
      <c r="J84" s="18"/>
      <c r="K84" s="27"/>
      <c r="M84" s="27"/>
      <c r="N84" s="19">
        <f t="shared" si="10"/>
        <v>111</v>
      </c>
      <c r="O84" s="28">
        <f t="shared" si="11"/>
        <v>111</v>
      </c>
      <c r="P84" s="29">
        <f t="shared" si="12"/>
        <v>3</v>
      </c>
      <c r="V84" s="16" t="str">
        <f t="shared" si="13"/>
        <v>Haug Oliver</v>
      </c>
      <c r="W84" s="16" t="str">
        <f t="shared" si="14"/>
        <v>SV Eningen</v>
      </c>
      <c r="X84" s="16" t="str">
        <f t="shared" si="15"/>
        <v>Oliver, Haug</v>
      </c>
    </row>
    <row r="85" spans="3:24" ht="10.199999999999999">
      <c r="C85" s="16">
        <v>51</v>
      </c>
      <c r="E85" s="16" t="s">
        <v>151</v>
      </c>
      <c r="F85" s="16" t="s">
        <v>152</v>
      </c>
      <c r="G85" s="16" t="s">
        <v>130</v>
      </c>
      <c r="H85" s="16">
        <v>110</v>
      </c>
      <c r="I85" s="27">
        <v>2</v>
      </c>
      <c r="J85" s="18"/>
      <c r="K85" s="27"/>
      <c r="M85" s="27"/>
      <c r="N85" s="19">
        <f t="shared" si="10"/>
        <v>110</v>
      </c>
      <c r="O85" s="28">
        <f t="shared" si="11"/>
        <v>110</v>
      </c>
      <c r="P85" s="29">
        <f t="shared" si="12"/>
        <v>2</v>
      </c>
      <c r="V85" s="16" t="str">
        <f t="shared" si="13"/>
        <v>Leinweber Ernst</v>
      </c>
      <c r="W85" s="16" t="str">
        <f t="shared" si="14"/>
        <v>KKSV Neuhausen</v>
      </c>
      <c r="X85" s="16" t="str">
        <f t="shared" si="15"/>
        <v>Ernst, Leinweber</v>
      </c>
    </row>
    <row r="86" spans="3:24" ht="10.199999999999999">
      <c r="C86" s="16">
        <v>52</v>
      </c>
      <c r="E86" s="16" t="s">
        <v>142</v>
      </c>
      <c r="F86" s="16" t="s">
        <v>143</v>
      </c>
      <c r="G86" s="16" t="s">
        <v>189</v>
      </c>
      <c r="H86" s="16">
        <v>109</v>
      </c>
      <c r="I86" s="27">
        <v>1</v>
      </c>
      <c r="J86" s="18"/>
      <c r="K86" s="27"/>
      <c r="M86" s="27"/>
      <c r="N86" s="19">
        <f t="shared" si="10"/>
        <v>109</v>
      </c>
      <c r="O86" s="28">
        <f t="shared" si="11"/>
        <v>109</v>
      </c>
      <c r="P86" s="29">
        <f t="shared" si="12"/>
        <v>1</v>
      </c>
      <c r="V86" s="16" t="str">
        <f t="shared" si="13"/>
        <v>Häfner Diana</v>
      </c>
      <c r="W86" s="16"/>
      <c r="X86" s="16" t="str">
        <f t="shared" si="15"/>
        <v>Diana, Häfner</v>
      </c>
    </row>
    <row r="87" spans="3:24" ht="10.199999999999999">
      <c r="C87" s="16">
        <v>53</v>
      </c>
      <c r="E87" s="16" t="s">
        <v>242</v>
      </c>
      <c r="F87" s="16" t="s">
        <v>67</v>
      </c>
      <c r="G87" s="16" t="s">
        <v>205</v>
      </c>
      <c r="H87" s="16">
        <v>108</v>
      </c>
      <c r="I87" s="27">
        <v>0</v>
      </c>
      <c r="J87" s="18"/>
      <c r="K87" s="27"/>
      <c r="M87" s="27"/>
      <c r="N87" s="19">
        <f t="shared" si="10"/>
        <v>108</v>
      </c>
      <c r="O87" s="28">
        <f t="shared" si="11"/>
        <v>108</v>
      </c>
      <c r="P87" s="29">
        <f t="shared" si="12"/>
        <v>0</v>
      </c>
      <c r="V87" s="16" t="str">
        <f t="shared" si="13"/>
        <v>Kaiser Jürgen</v>
      </c>
      <c r="W87" s="16"/>
      <c r="X87" s="16" t="str">
        <f t="shared" si="15"/>
        <v>Jürgen, Kaiser</v>
      </c>
    </row>
    <row r="88" spans="3:24" ht="10.199999999999999">
      <c r="C88" s="16">
        <v>54</v>
      </c>
      <c r="E88" s="16" t="s">
        <v>96</v>
      </c>
      <c r="F88" s="16" t="s">
        <v>97</v>
      </c>
      <c r="G88" s="16" t="s">
        <v>131</v>
      </c>
      <c r="H88" s="16">
        <v>104</v>
      </c>
      <c r="I88" s="27">
        <v>1</v>
      </c>
      <c r="J88" s="18"/>
      <c r="K88" s="27"/>
      <c r="M88" s="27"/>
      <c r="N88" s="19">
        <f t="shared" si="10"/>
        <v>104</v>
      </c>
      <c r="O88" s="28">
        <f t="shared" si="11"/>
        <v>104</v>
      </c>
      <c r="P88" s="29">
        <f t="shared" si="12"/>
        <v>1</v>
      </c>
      <c r="V88" s="16" t="str">
        <f t="shared" si="13"/>
        <v>Linke Herwart</v>
      </c>
      <c r="W88" s="16"/>
      <c r="X88" s="16" t="str">
        <f t="shared" si="15"/>
        <v>Herwart, Linke</v>
      </c>
    </row>
    <row r="89" spans="3:24" ht="10.199999999999999">
      <c r="C89" s="16">
        <v>55</v>
      </c>
      <c r="E89" s="16" t="s">
        <v>244</v>
      </c>
      <c r="F89" s="16" t="s">
        <v>245</v>
      </c>
      <c r="G89" s="16" t="s">
        <v>29</v>
      </c>
      <c r="H89" s="16">
        <v>104</v>
      </c>
      <c r="I89" s="27">
        <v>0</v>
      </c>
      <c r="J89" s="18"/>
      <c r="K89" s="27"/>
      <c r="M89" s="27"/>
      <c r="N89" s="19">
        <f t="shared" si="10"/>
        <v>104</v>
      </c>
      <c r="O89" s="28">
        <f t="shared" si="11"/>
        <v>104</v>
      </c>
      <c r="P89" s="29">
        <f t="shared" si="12"/>
        <v>0</v>
      </c>
      <c r="V89" s="16" t="str">
        <f t="shared" si="13"/>
        <v>Wurster Karl-Friedrich</v>
      </c>
      <c r="W89" s="16"/>
      <c r="X89" s="16" t="str">
        <f t="shared" si="15"/>
        <v>Karl-Friedrich, Wurster</v>
      </c>
    </row>
    <row r="90" spans="3:24" ht="10.199999999999999">
      <c r="C90" s="16">
        <v>56</v>
      </c>
      <c r="E90" s="16" t="s">
        <v>92</v>
      </c>
      <c r="F90" s="16" t="s">
        <v>93</v>
      </c>
      <c r="G90" s="16" t="s">
        <v>190</v>
      </c>
      <c r="H90" s="16">
        <v>103</v>
      </c>
      <c r="I90" s="27">
        <v>1</v>
      </c>
      <c r="J90" s="18"/>
      <c r="K90" s="27"/>
      <c r="M90" s="27"/>
      <c r="N90" s="19">
        <f t="shared" si="10"/>
        <v>103</v>
      </c>
      <c r="O90" s="28">
        <f t="shared" si="11"/>
        <v>103</v>
      </c>
      <c r="P90" s="29">
        <f t="shared" si="12"/>
        <v>1</v>
      </c>
      <c r="V90" s="16" t="str">
        <f t="shared" si="13"/>
        <v>Kärcher Elke</v>
      </c>
      <c r="W90" s="16"/>
      <c r="X90" s="16" t="str">
        <f t="shared" si="15"/>
        <v>Elke, Kärcher</v>
      </c>
    </row>
    <row r="91" spans="3:24" ht="10.199999999999999">
      <c r="C91" s="16">
        <v>57</v>
      </c>
      <c r="E91" s="16" t="s">
        <v>233</v>
      </c>
      <c r="F91" s="16" t="s">
        <v>234</v>
      </c>
      <c r="G91" s="16" t="s">
        <v>99</v>
      </c>
      <c r="H91" s="16">
        <v>103</v>
      </c>
      <c r="I91" s="27">
        <v>0</v>
      </c>
      <c r="J91" s="18"/>
      <c r="K91" s="27"/>
      <c r="M91" s="27"/>
      <c r="N91" s="19">
        <f t="shared" si="10"/>
        <v>103</v>
      </c>
      <c r="O91" s="28">
        <f t="shared" si="11"/>
        <v>103</v>
      </c>
      <c r="P91" s="29">
        <f t="shared" si="12"/>
        <v>0</v>
      </c>
      <c r="V91" s="16" t="str">
        <f t="shared" si="13"/>
        <v>Veith Volker</v>
      </c>
      <c r="W91" s="16"/>
      <c r="X91" s="16" t="str">
        <f t="shared" si="15"/>
        <v>Volker, Veith</v>
      </c>
    </row>
    <row r="92" spans="3:24" ht="10.199999999999999">
      <c r="C92" s="16">
        <v>58</v>
      </c>
      <c r="E92" s="16" t="s">
        <v>155</v>
      </c>
      <c r="F92" s="16" t="s">
        <v>156</v>
      </c>
      <c r="G92" s="16" t="s">
        <v>131</v>
      </c>
      <c r="H92" s="16">
        <v>99</v>
      </c>
      <c r="I92" s="27"/>
      <c r="J92" s="18"/>
      <c r="K92" s="27"/>
      <c r="M92" s="27"/>
      <c r="N92" s="19">
        <f t="shared" si="10"/>
        <v>99</v>
      </c>
      <c r="O92" s="28">
        <f t="shared" si="11"/>
        <v>99</v>
      </c>
      <c r="P92" s="29">
        <f t="shared" si="12"/>
        <v>0</v>
      </c>
      <c r="V92" s="16" t="str">
        <f t="shared" si="13"/>
        <v>Grau Ulrich</v>
      </c>
      <c r="W92" s="16"/>
      <c r="X92" s="16" t="str">
        <f t="shared" si="15"/>
        <v>Ulrich, Grau</v>
      </c>
    </row>
    <row r="93" spans="3:24" ht="10.199999999999999">
      <c r="C93" s="16">
        <v>59</v>
      </c>
      <c r="E93" s="16" t="s">
        <v>113</v>
      </c>
      <c r="F93" s="16" t="s">
        <v>112</v>
      </c>
      <c r="G93" s="16" t="s">
        <v>204</v>
      </c>
      <c r="H93" s="16">
        <v>95</v>
      </c>
      <c r="I93" s="27">
        <v>2</v>
      </c>
      <c r="J93" s="18"/>
      <c r="K93" s="27"/>
      <c r="M93" s="27"/>
      <c r="N93" s="19">
        <f t="shared" si="10"/>
        <v>95</v>
      </c>
      <c r="O93" s="28">
        <f t="shared" si="11"/>
        <v>95</v>
      </c>
      <c r="P93" s="29">
        <f t="shared" si="12"/>
        <v>2</v>
      </c>
      <c r="V93" s="16" t="str">
        <f t="shared" si="13"/>
        <v>Heisler Stefan</v>
      </c>
      <c r="W93" s="16"/>
      <c r="X93" s="16" t="str">
        <f t="shared" si="15"/>
        <v>Stefan, Heisler</v>
      </c>
    </row>
    <row r="94" spans="3:24" ht="10.199999999999999">
      <c r="C94" s="16">
        <v>60</v>
      </c>
      <c r="E94" s="16" t="s">
        <v>180</v>
      </c>
      <c r="F94" s="16" t="s">
        <v>181</v>
      </c>
      <c r="G94" s="16" t="s">
        <v>167</v>
      </c>
      <c r="H94" s="16">
        <v>93</v>
      </c>
      <c r="I94" s="27">
        <v>1</v>
      </c>
      <c r="J94" s="18"/>
      <c r="K94" s="27"/>
      <c r="M94" s="27"/>
      <c r="N94" s="19">
        <f t="shared" si="10"/>
        <v>93</v>
      </c>
      <c r="O94" s="28">
        <f t="shared" si="11"/>
        <v>93</v>
      </c>
      <c r="P94" s="29">
        <f t="shared" si="12"/>
        <v>1</v>
      </c>
      <c r="V94" s="16" t="str">
        <f t="shared" si="13"/>
        <v>Schall Matthias</v>
      </c>
      <c r="W94" s="16"/>
      <c r="X94" s="16" t="str">
        <f t="shared" si="15"/>
        <v>Matthias, Schall</v>
      </c>
    </row>
    <row r="95" spans="3:24" ht="10.199999999999999">
      <c r="C95" s="16">
        <v>61</v>
      </c>
      <c r="E95" s="16" t="s">
        <v>71</v>
      </c>
      <c r="F95" s="16" t="s">
        <v>72</v>
      </c>
      <c r="G95" s="16" t="s">
        <v>105</v>
      </c>
      <c r="H95" s="16">
        <v>92</v>
      </c>
      <c r="I95" s="27">
        <v>0</v>
      </c>
      <c r="J95" s="18"/>
      <c r="K95" s="27"/>
      <c r="M95" s="27"/>
      <c r="N95" s="19">
        <f t="shared" si="10"/>
        <v>92</v>
      </c>
      <c r="O95" s="28">
        <f t="shared" si="11"/>
        <v>92</v>
      </c>
      <c r="P95" s="29">
        <f t="shared" si="12"/>
        <v>0</v>
      </c>
      <c r="V95" s="16" t="str">
        <f t="shared" si="13"/>
        <v>Vollmer Clemens</v>
      </c>
      <c r="W95" s="16"/>
      <c r="X95" s="16" t="str">
        <f t="shared" si="15"/>
        <v>Clemens, Vollmer</v>
      </c>
    </row>
    <row r="96" spans="3:24" ht="10.199999999999999">
      <c r="C96" s="16">
        <v>62</v>
      </c>
      <c r="E96" s="16" t="s">
        <v>199</v>
      </c>
      <c r="F96" s="16" t="s">
        <v>231</v>
      </c>
      <c r="G96" s="16" t="s">
        <v>190</v>
      </c>
      <c r="H96" s="16">
        <v>91</v>
      </c>
      <c r="I96" s="27">
        <v>0</v>
      </c>
      <c r="J96" s="18"/>
      <c r="K96" s="27"/>
      <c r="M96" s="27"/>
      <c r="N96" s="19">
        <f t="shared" si="10"/>
        <v>91</v>
      </c>
      <c r="O96" s="28">
        <f t="shared" si="11"/>
        <v>91</v>
      </c>
      <c r="P96" s="29">
        <f t="shared" si="12"/>
        <v>0</v>
      </c>
      <c r="W96" s="16"/>
    </row>
    <row r="97" spans="3:16" s="16" customFormat="1" ht="10.199999999999999">
      <c r="C97" s="16">
        <v>63</v>
      </c>
      <c r="D97" s="17"/>
      <c r="E97" s="16" t="s">
        <v>124</v>
      </c>
      <c r="F97" s="16" t="s">
        <v>128</v>
      </c>
      <c r="G97" s="16" t="s">
        <v>168</v>
      </c>
      <c r="H97" s="16">
        <v>89</v>
      </c>
      <c r="I97" s="27"/>
      <c r="J97" s="18"/>
      <c r="K97" s="27"/>
      <c r="M97" s="27"/>
      <c r="N97" s="19">
        <f t="shared" si="10"/>
        <v>89</v>
      </c>
      <c r="O97" s="28">
        <f t="shared" si="11"/>
        <v>89</v>
      </c>
      <c r="P97" s="29">
        <f t="shared" si="12"/>
        <v>0</v>
      </c>
    </row>
    <row r="98" spans="3:16" s="16" customFormat="1" ht="10.199999999999999">
      <c r="C98" s="16">
        <v>64</v>
      </c>
      <c r="D98" s="17"/>
      <c r="E98" s="16" t="s">
        <v>175</v>
      </c>
      <c r="F98" s="16" t="s">
        <v>176</v>
      </c>
      <c r="G98" s="16" t="s">
        <v>168</v>
      </c>
      <c r="H98" s="16">
        <v>88</v>
      </c>
      <c r="I98" s="27">
        <v>1</v>
      </c>
      <c r="J98" s="18"/>
      <c r="K98" s="27"/>
      <c r="M98" s="27"/>
      <c r="N98" s="19">
        <f t="shared" si="10"/>
        <v>88</v>
      </c>
      <c r="O98" s="28">
        <f t="shared" si="11"/>
        <v>88</v>
      </c>
      <c r="P98" s="29">
        <f t="shared" si="12"/>
        <v>1</v>
      </c>
    </row>
    <row r="99" spans="3:16" s="16" customFormat="1" ht="10.199999999999999">
      <c r="C99" s="16">
        <v>65</v>
      </c>
      <c r="D99" s="17"/>
      <c r="E99" s="16" t="s">
        <v>146</v>
      </c>
      <c r="F99" s="16" t="s">
        <v>147</v>
      </c>
      <c r="G99" s="16" t="s">
        <v>167</v>
      </c>
      <c r="H99" s="16">
        <v>85</v>
      </c>
      <c r="I99" s="27">
        <v>0</v>
      </c>
      <c r="J99" s="18"/>
      <c r="K99" s="27"/>
      <c r="M99" s="27"/>
      <c r="N99" s="19">
        <f t="shared" ref="N99:N115" si="16">SUM(H99,J99,L99)</f>
        <v>85</v>
      </c>
      <c r="O99" s="28">
        <f t="shared" ref="O99:O130" si="17">SUM(N99/1)</f>
        <v>85</v>
      </c>
      <c r="P99" s="29">
        <f t="shared" ref="P99:P115" si="18">SUM(I99,K99,M99)/1</f>
        <v>0</v>
      </c>
    </row>
    <row r="100" spans="3:16" s="16" customFormat="1" ht="10.199999999999999">
      <c r="C100" s="16">
        <v>66</v>
      </c>
      <c r="D100" s="17"/>
      <c r="E100" s="16" t="s">
        <v>235</v>
      </c>
      <c r="F100" s="16" t="s">
        <v>135</v>
      </c>
      <c r="G100" s="16" t="s">
        <v>130</v>
      </c>
      <c r="H100" s="16">
        <v>85</v>
      </c>
      <c r="I100" s="27">
        <v>1</v>
      </c>
      <c r="J100" s="18"/>
      <c r="K100" s="27"/>
      <c r="M100" s="27"/>
      <c r="N100" s="19">
        <f t="shared" si="16"/>
        <v>85</v>
      </c>
      <c r="O100" s="28">
        <f t="shared" si="17"/>
        <v>85</v>
      </c>
      <c r="P100" s="29">
        <f t="shared" si="18"/>
        <v>1</v>
      </c>
    </row>
    <row r="101" spans="3:16" s="16" customFormat="1" ht="10.199999999999999">
      <c r="C101" s="16">
        <v>67</v>
      </c>
      <c r="D101" s="17"/>
      <c r="E101" s="16" t="s">
        <v>238</v>
      </c>
      <c r="F101" s="16" t="s">
        <v>239</v>
      </c>
      <c r="G101" s="16" t="s">
        <v>105</v>
      </c>
      <c r="H101" s="16">
        <v>81</v>
      </c>
      <c r="I101" s="27">
        <v>0</v>
      </c>
      <c r="J101" s="18"/>
      <c r="K101" s="27"/>
      <c r="M101" s="27"/>
      <c r="N101" s="19">
        <f t="shared" si="16"/>
        <v>81</v>
      </c>
      <c r="O101" s="28">
        <f t="shared" si="17"/>
        <v>81</v>
      </c>
      <c r="P101" s="29">
        <f t="shared" si="18"/>
        <v>0</v>
      </c>
    </row>
    <row r="102" spans="3:16" s="16" customFormat="1" ht="10.199999999999999">
      <c r="C102" s="16">
        <v>68</v>
      </c>
      <c r="D102" s="17"/>
      <c r="E102" s="16" t="s">
        <v>236</v>
      </c>
      <c r="F102" s="16" t="s">
        <v>237</v>
      </c>
      <c r="G102" s="16" t="s">
        <v>183</v>
      </c>
      <c r="H102" s="16">
        <v>70</v>
      </c>
      <c r="I102" s="27">
        <v>0</v>
      </c>
      <c r="J102" s="18"/>
      <c r="K102" s="27"/>
      <c r="M102" s="27"/>
      <c r="N102" s="19">
        <f t="shared" si="16"/>
        <v>70</v>
      </c>
      <c r="O102" s="28">
        <f t="shared" si="17"/>
        <v>70</v>
      </c>
      <c r="P102" s="29">
        <f t="shared" si="18"/>
        <v>0</v>
      </c>
    </row>
    <row r="103" spans="3:16" s="16" customFormat="1" ht="10.199999999999999">
      <c r="C103" s="16">
        <v>69</v>
      </c>
      <c r="D103" s="17"/>
      <c r="E103" s="16" t="s">
        <v>94</v>
      </c>
      <c r="F103" s="16" t="s">
        <v>127</v>
      </c>
      <c r="G103" s="16" t="s">
        <v>99</v>
      </c>
      <c r="H103" s="16">
        <v>37</v>
      </c>
      <c r="I103" s="27">
        <v>0</v>
      </c>
      <c r="J103" s="18"/>
      <c r="K103" s="27"/>
      <c r="M103" s="27"/>
      <c r="N103" s="19">
        <f t="shared" si="16"/>
        <v>37</v>
      </c>
      <c r="O103" s="28">
        <f t="shared" si="17"/>
        <v>37</v>
      </c>
      <c r="P103" s="29">
        <f t="shared" si="18"/>
        <v>0</v>
      </c>
    </row>
    <row r="104" spans="3:16" s="16" customFormat="1" ht="10.199999999999999">
      <c r="C104" s="16">
        <v>70</v>
      </c>
      <c r="D104" s="17"/>
      <c r="E104" s="16" t="s">
        <v>66</v>
      </c>
      <c r="F104" s="16" t="s">
        <v>85</v>
      </c>
      <c r="G104" s="16" t="s">
        <v>21</v>
      </c>
      <c r="I104" s="27"/>
      <c r="J104" s="18"/>
      <c r="K104" s="27"/>
      <c r="M104" s="27"/>
      <c r="N104" s="19">
        <f t="shared" si="16"/>
        <v>0</v>
      </c>
      <c r="O104" s="28">
        <f t="shared" si="17"/>
        <v>0</v>
      </c>
      <c r="P104" s="29">
        <f t="shared" si="18"/>
        <v>0</v>
      </c>
    </row>
    <row r="105" spans="3:16" s="16" customFormat="1" ht="10.199999999999999">
      <c r="C105" s="16">
        <v>71</v>
      </c>
      <c r="D105" s="17"/>
      <c r="E105" s="16" t="s">
        <v>164</v>
      </c>
      <c r="F105" s="16" t="s">
        <v>165</v>
      </c>
      <c r="G105" s="16" t="s">
        <v>105</v>
      </c>
      <c r="I105" s="27"/>
      <c r="J105" s="18"/>
      <c r="K105" s="27"/>
      <c r="M105" s="27"/>
      <c r="N105" s="19">
        <f t="shared" si="16"/>
        <v>0</v>
      </c>
      <c r="O105" s="28">
        <f t="shared" si="17"/>
        <v>0</v>
      </c>
      <c r="P105" s="29">
        <f t="shared" si="18"/>
        <v>0</v>
      </c>
    </row>
    <row r="106" spans="3:16" s="16" customFormat="1" ht="10.199999999999999">
      <c r="C106" s="16">
        <v>72</v>
      </c>
      <c r="D106" s="17"/>
      <c r="E106" s="16" t="s">
        <v>163</v>
      </c>
      <c r="F106" s="16" t="s">
        <v>114</v>
      </c>
      <c r="G106" s="16" t="s">
        <v>105</v>
      </c>
      <c r="I106" s="27"/>
      <c r="J106" s="18"/>
      <c r="K106" s="27"/>
      <c r="M106" s="27"/>
      <c r="N106" s="19">
        <f t="shared" si="16"/>
        <v>0</v>
      </c>
      <c r="O106" s="28">
        <f t="shared" si="17"/>
        <v>0</v>
      </c>
      <c r="P106" s="29">
        <f t="shared" si="18"/>
        <v>0</v>
      </c>
    </row>
    <row r="107" spans="3:16" s="16" customFormat="1" ht="10.199999999999999">
      <c r="C107" s="16">
        <v>73</v>
      </c>
      <c r="D107" s="17"/>
      <c r="E107" s="16" t="s">
        <v>178</v>
      </c>
      <c r="F107" s="16" t="s">
        <v>179</v>
      </c>
      <c r="G107" s="16" t="s">
        <v>167</v>
      </c>
      <c r="I107" s="27"/>
      <c r="J107" s="18"/>
      <c r="K107" s="27"/>
      <c r="M107" s="27"/>
      <c r="N107" s="19">
        <f t="shared" si="16"/>
        <v>0</v>
      </c>
      <c r="O107" s="28">
        <f t="shared" si="17"/>
        <v>0</v>
      </c>
      <c r="P107" s="29">
        <f t="shared" si="18"/>
        <v>0</v>
      </c>
    </row>
    <row r="108" spans="3:16" s="16" customFormat="1" ht="10.199999999999999">
      <c r="C108" s="16">
        <v>74</v>
      </c>
      <c r="D108" s="17"/>
      <c r="E108" s="16" t="s">
        <v>66</v>
      </c>
      <c r="F108" s="16" t="s">
        <v>67</v>
      </c>
      <c r="G108" s="16" t="s">
        <v>21</v>
      </c>
      <c r="I108" s="27"/>
      <c r="J108" s="18"/>
      <c r="K108" s="27"/>
      <c r="M108" s="27"/>
      <c r="N108" s="19">
        <f t="shared" si="16"/>
        <v>0</v>
      </c>
      <c r="O108" s="28">
        <f t="shared" si="17"/>
        <v>0</v>
      </c>
      <c r="P108" s="29">
        <f t="shared" si="18"/>
        <v>0</v>
      </c>
    </row>
    <row r="109" spans="3:16" s="16" customFormat="1" ht="10.199999999999999">
      <c r="C109" s="16">
        <v>75</v>
      </c>
      <c r="D109" s="17"/>
      <c r="E109" s="16" t="s">
        <v>193</v>
      </c>
      <c r="F109" s="16" t="s">
        <v>194</v>
      </c>
      <c r="G109" s="16" t="s">
        <v>183</v>
      </c>
      <c r="I109" s="27"/>
      <c r="J109" s="18"/>
      <c r="K109" s="27"/>
      <c r="M109" s="27"/>
      <c r="N109" s="19">
        <f t="shared" si="16"/>
        <v>0</v>
      </c>
      <c r="O109" s="28">
        <f t="shared" si="17"/>
        <v>0</v>
      </c>
      <c r="P109" s="29">
        <f t="shared" si="18"/>
        <v>0</v>
      </c>
    </row>
    <row r="110" spans="3:16" s="16" customFormat="1" ht="10.199999999999999">
      <c r="C110" s="16">
        <v>76</v>
      </c>
      <c r="D110" s="17"/>
      <c r="E110" s="16" t="s">
        <v>201</v>
      </c>
      <c r="F110" s="16" t="s">
        <v>202</v>
      </c>
      <c r="G110" s="16" t="s">
        <v>99</v>
      </c>
      <c r="I110" s="27"/>
      <c r="J110" s="18"/>
      <c r="K110" s="27"/>
      <c r="M110" s="27"/>
      <c r="N110" s="19">
        <f t="shared" si="16"/>
        <v>0</v>
      </c>
      <c r="O110" s="28">
        <f t="shared" si="17"/>
        <v>0</v>
      </c>
      <c r="P110" s="29">
        <f t="shared" si="18"/>
        <v>0</v>
      </c>
    </row>
    <row r="111" spans="3:16" s="16" customFormat="1" ht="10.199999999999999">
      <c r="C111" s="16">
        <v>77</v>
      </c>
      <c r="D111" s="17"/>
      <c r="E111" s="16" t="s">
        <v>145</v>
      </c>
      <c r="F111" s="16" t="s">
        <v>67</v>
      </c>
      <c r="G111" s="16" t="s">
        <v>30</v>
      </c>
      <c r="I111" s="27"/>
      <c r="J111" s="18"/>
      <c r="K111" s="27"/>
      <c r="M111" s="27"/>
      <c r="N111" s="19">
        <f t="shared" si="16"/>
        <v>0</v>
      </c>
      <c r="O111" s="28">
        <f t="shared" si="17"/>
        <v>0</v>
      </c>
      <c r="P111" s="29">
        <f t="shared" si="18"/>
        <v>0</v>
      </c>
    </row>
    <row r="112" spans="3:16" s="16" customFormat="1" ht="10.199999999999999">
      <c r="C112" s="16">
        <v>78</v>
      </c>
      <c r="D112" s="17"/>
      <c r="E112" s="16" t="s">
        <v>110</v>
      </c>
      <c r="F112" s="16" t="s">
        <v>111</v>
      </c>
      <c r="G112" s="16" t="s">
        <v>105</v>
      </c>
      <c r="I112" s="27"/>
      <c r="J112" s="18"/>
      <c r="K112" s="27"/>
      <c r="M112" s="27"/>
      <c r="N112" s="19">
        <f t="shared" si="16"/>
        <v>0</v>
      </c>
      <c r="O112" s="28">
        <f t="shared" si="17"/>
        <v>0</v>
      </c>
      <c r="P112" s="29">
        <f t="shared" si="18"/>
        <v>0</v>
      </c>
    </row>
    <row r="113" spans="3:23" ht="10.199999999999999">
      <c r="C113" s="16">
        <v>79</v>
      </c>
      <c r="E113" s="16" t="s">
        <v>121</v>
      </c>
      <c r="F113" s="16" t="s">
        <v>119</v>
      </c>
      <c r="G113" s="16" t="s">
        <v>99</v>
      </c>
      <c r="I113" s="27"/>
      <c r="J113" s="18"/>
      <c r="K113" s="27"/>
      <c r="M113" s="27"/>
      <c r="N113" s="19">
        <f t="shared" si="16"/>
        <v>0</v>
      </c>
      <c r="O113" s="28">
        <f t="shared" si="17"/>
        <v>0</v>
      </c>
      <c r="P113" s="29">
        <f t="shared" si="18"/>
        <v>0</v>
      </c>
      <c r="W113" s="16"/>
    </row>
    <row r="114" spans="3:23" ht="10.199999999999999">
      <c r="C114" s="16">
        <v>80</v>
      </c>
      <c r="E114" s="16" t="s">
        <v>162</v>
      </c>
      <c r="F114" s="16" t="s">
        <v>74</v>
      </c>
      <c r="G114" s="16" t="s">
        <v>167</v>
      </c>
      <c r="I114" s="27"/>
      <c r="J114" s="18"/>
      <c r="K114" s="27"/>
      <c r="M114" s="27"/>
      <c r="N114" s="19">
        <f t="shared" si="16"/>
        <v>0</v>
      </c>
      <c r="O114" s="28">
        <f t="shared" si="17"/>
        <v>0</v>
      </c>
      <c r="P114" s="29">
        <f t="shared" si="18"/>
        <v>0</v>
      </c>
      <c r="W114" s="16"/>
    </row>
    <row r="115" spans="3:23" ht="10.199999999999999">
      <c r="C115" s="16">
        <v>81</v>
      </c>
      <c r="E115" s="16" t="s">
        <v>232</v>
      </c>
      <c r="F115" s="16" t="s">
        <v>176</v>
      </c>
      <c r="G115" s="16" t="s">
        <v>190</v>
      </c>
      <c r="I115" s="27"/>
      <c r="J115" s="18"/>
      <c r="K115" s="27"/>
      <c r="M115" s="27"/>
      <c r="N115" s="19">
        <f t="shared" si="16"/>
        <v>0</v>
      </c>
      <c r="O115" s="28">
        <f t="shared" si="17"/>
        <v>0</v>
      </c>
      <c r="P115" s="29">
        <f t="shared" si="18"/>
        <v>0</v>
      </c>
      <c r="W115" s="16"/>
    </row>
  </sheetData>
  <autoFilter ref="E34:M115" xr:uid="{00000000-0001-0000-0400-000000000000}"/>
  <sortState xmlns:xlrd2="http://schemas.microsoft.com/office/spreadsheetml/2017/richdata2" ref="G16:P32">
    <sortCondition descending="1" ref="N16:N32"/>
  </sortState>
  <mergeCells count="26">
    <mergeCell ref="F14:P14"/>
    <mergeCell ref="E4:G4"/>
    <mergeCell ref="E5:G5"/>
    <mergeCell ref="E6:G6"/>
    <mergeCell ref="E8:G8"/>
    <mergeCell ref="C12:P12"/>
    <mergeCell ref="S45:U45"/>
    <mergeCell ref="C33:P33"/>
    <mergeCell ref="S35:U35"/>
    <mergeCell ref="S36:U36"/>
    <mergeCell ref="S37:U37"/>
    <mergeCell ref="S38:U38"/>
    <mergeCell ref="S39:U39"/>
    <mergeCell ref="S40:U40"/>
    <mergeCell ref="S41:U41"/>
    <mergeCell ref="S42:U42"/>
    <mergeCell ref="S43:U43"/>
    <mergeCell ref="S44:U44"/>
    <mergeCell ref="S52:U52"/>
    <mergeCell ref="S53:U53"/>
    <mergeCell ref="S46:U46"/>
    <mergeCell ref="S47:U47"/>
    <mergeCell ref="S48:U48"/>
    <mergeCell ref="S49:U49"/>
    <mergeCell ref="S50:U50"/>
    <mergeCell ref="S51:U51"/>
  </mergeCells>
  <hyperlinks>
    <hyperlink ref="J10" r:id="rId1" xr:uid="{059271F3-95F0-4D9D-B2F8-D719A903DBF6}"/>
  </hyperlinks>
  <pageMargins left="0.59055118110236227" right="0.47244094488188981" top="0.39370078740157483" bottom="0.62992125984251968" header="0.51181102362204722" footer="0.47244094488188981"/>
  <pageSetup paperSize="9" firstPageNumber="0" orientation="portrait" horizontalDpi="300" verticalDpi="300" r:id="rId2"/>
  <headerFooter alignWithMargins="0">
    <oddFooter>&amp;L&amp;8&amp;F&amp;C&amp;8Seite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6A8FD-2F97-4CE2-A330-81B9DDCC501D}">
  <sheetPr>
    <pageSetUpPr fitToPage="1"/>
  </sheetPr>
  <dimension ref="A2:AH106"/>
  <sheetViews>
    <sheetView topLeftCell="C33" zoomScaleNormal="100" workbookViewId="0">
      <selection activeCell="C33" sqref="A1:XFD1048576"/>
    </sheetView>
  </sheetViews>
  <sheetFormatPr baseColWidth="10" defaultColWidth="3.6640625" defaultRowHeight="15" customHeight="1"/>
  <cols>
    <col min="1" max="8" width="3.6640625" style="42" customWidth="1"/>
    <col min="9" max="9" width="5.109375" style="42" customWidth="1"/>
    <col min="10" max="10" width="5.109375" style="44" customWidth="1"/>
    <col min="11" max="11" width="4.44140625" style="42" customWidth="1"/>
    <col min="12" max="12" width="4.5546875" style="42" customWidth="1"/>
    <col min="13" max="13" width="4.33203125" style="42" customWidth="1"/>
    <col min="14" max="15" width="4.5546875" style="42" customWidth="1"/>
    <col min="16" max="22" width="3.6640625" style="42" customWidth="1"/>
    <col min="23" max="23" width="2.6640625" style="42" customWidth="1"/>
    <col min="24" max="30" width="3.6640625" style="42" customWidth="1"/>
    <col min="31" max="32" width="3.6640625" style="46" customWidth="1"/>
    <col min="33" max="16384" width="3.6640625" style="42"/>
  </cols>
  <sheetData>
    <row r="2" spans="2:31" ht="18" customHeight="1">
      <c r="B2" s="43"/>
      <c r="W2" s="45" t="s">
        <v>7</v>
      </c>
    </row>
    <row r="3" spans="2:31" ht="18" customHeight="1">
      <c r="J3" s="104" t="s">
        <v>8</v>
      </c>
      <c r="K3" s="104"/>
      <c r="L3" s="104"/>
      <c r="M3" s="104"/>
      <c r="N3" s="104"/>
      <c r="O3" s="104"/>
      <c r="P3" s="47"/>
      <c r="X3" s="48"/>
      <c r="Y3" s="49"/>
      <c r="Z3" s="50"/>
      <c r="AD3" s="51"/>
      <c r="AE3" s="52"/>
    </row>
    <row r="4" spans="2:31" ht="18" customHeight="1">
      <c r="J4" s="105" t="s">
        <v>9</v>
      </c>
      <c r="K4" s="105"/>
      <c r="L4" s="105"/>
      <c r="M4" s="105"/>
      <c r="N4" s="105"/>
      <c r="O4" s="105"/>
      <c r="W4" s="53" t="s">
        <v>4</v>
      </c>
      <c r="Y4" s="54"/>
      <c r="AD4" s="51"/>
      <c r="AE4" s="52"/>
    </row>
    <row r="5" spans="2:31" ht="18" customHeight="1">
      <c r="J5" s="105" t="s">
        <v>10</v>
      </c>
      <c r="K5" s="105"/>
      <c r="L5" s="105"/>
      <c r="M5" s="105"/>
      <c r="N5" s="105"/>
      <c r="O5" s="105"/>
      <c r="W5" s="53" t="s">
        <v>5</v>
      </c>
      <c r="AD5" s="51"/>
      <c r="AE5" s="52"/>
    </row>
    <row r="6" spans="2:31" ht="18" customHeight="1">
      <c r="Q6" s="55"/>
      <c r="R6" s="55"/>
      <c r="S6" s="55"/>
      <c r="T6" s="55"/>
      <c r="U6" s="55"/>
      <c r="V6" s="55"/>
      <c r="W6" s="53" t="s">
        <v>6</v>
      </c>
    </row>
    <row r="7" spans="2:31" ht="6.75" customHeight="1">
      <c r="B7" s="56"/>
      <c r="AD7" s="57"/>
    </row>
    <row r="8" spans="2:31" ht="18" customHeight="1">
      <c r="B8" s="56"/>
      <c r="C8" s="56"/>
      <c r="E8" s="58"/>
      <c r="G8" s="58"/>
      <c r="H8" s="58"/>
      <c r="J8" s="42"/>
      <c r="W8" s="53" t="s">
        <v>49</v>
      </c>
      <c r="AB8" s="58"/>
      <c r="AC8" s="58"/>
      <c r="AE8" s="59"/>
    </row>
    <row r="9" spans="2:31" ht="15" customHeight="1">
      <c r="B9" s="56"/>
      <c r="C9" s="56"/>
      <c r="E9" s="58"/>
      <c r="G9" s="58"/>
      <c r="H9" s="58"/>
      <c r="P9" s="55"/>
      <c r="Q9" s="55"/>
      <c r="R9" s="55"/>
      <c r="S9" s="55"/>
      <c r="T9" s="55"/>
      <c r="U9" s="55"/>
      <c r="V9" s="55"/>
      <c r="W9" s="53" t="s">
        <v>20</v>
      </c>
    </row>
    <row r="10" spans="2:31" ht="15" customHeight="1">
      <c r="B10" s="56"/>
      <c r="C10" s="56"/>
      <c r="E10" s="58"/>
      <c r="G10" s="58"/>
      <c r="H10" s="58"/>
      <c r="W10" s="36" t="s">
        <v>12</v>
      </c>
    </row>
    <row r="11" spans="2:31" ht="6.75" customHeight="1">
      <c r="B11" s="56"/>
      <c r="C11" s="56"/>
      <c r="E11" s="58"/>
      <c r="G11" s="58"/>
      <c r="H11" s="58"/>
      <c r="W11" s="36"/>
    </row>
    <row r="12" spans="2:31" ht="26.25" customHeight="1">
      <c r="B12" s="56"/>
      <c r="C12" s="56"/>
      <c r="E12" s="58"/>
      <c r="G12" s="58"/>
      <c r="H12" s="58"/>
      <c r="M12" s="106" t="s">
        <v>48</v>
      </c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2:31" ht="6.75" customHeight="1">
      <c r="B13" s="56"/>
      <c r="C13" s="56"/>
      <c r="E13" s="58"/>
      <c r="G13" s="58"/>
      <c r="H13" s="58"/>
      <c r="M13" s="60"/>
      <c r="W13" s="36"/>
    </row>
    <row r="14" spans="2:31" ht="15" customHeight="1">
      <c r="B14" s="56"/>
      <c r="C14" s="56"/>
      <c r="E14" s="58"/>
      <c r="G14" s="58"/>
      <c r="H14" s="58"/>
      <c r="M14" s="106">
        <v>2025</v>
      </c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</row>
    <row r="15" spans="2:31" ht="6" customHeight="1" thickBot="1">
      <c r="B15" s="56"/>
      <c r="C15" s="56"/>
      <c r="E15" s="58"/>
      <c r="G15" s="58"/>
      <c r="H15" s="58"/>
      <c r="P15" s="58"/>
    </row>
    <row r="16" spans="2:31" ht="15" customHeight="1">
      <c r="B16" s="61"/>
      <c r="C16" s="61"/>
      <c r="D16" s="61"/>
      <c r="E16" s="61"/>
      <c r="F16" s="61"/>
      <c r="G16" s="61"/>
      <c r="H16" s="61"/>
      <c r="I16" s="122">
        <v>2.0833333333333332E-2</v>
      </c>
      <c r="J16" s="122"/>
      <c r="K16" s="61"/>
      <c r="L16" s="61"/>
      <c r="M16" s="158" t="s">
        <v>16</v>
      </c>
      <c r="N16" s="159"/>
      <c r="O16" s="159"/>
      <c r="P16" s="159"/>
      <c r="Q16" s="159" t="s">
        <v>25</v>
      </c>
      <c r="R16" s="159"/>
      <c r="S16" s="159"/>
      <c r="T16" s="159"/>
      <c r="U16" s="159"/>
      <c r="V16" s="159"/>
      <c r="W16" s="70"/>
      <c r="X16" s="159" t="s">
        <v>55</v>
      </c>
      <c r="Y16" s="159"/>
      <c r="Z16" s="159"/>
      <c r="AA16" s="159"/>
      <c r="AB16" s="159"/>
      <c r="AC16" s="163"/>
    </row>
    <row r="17" spans="1:34" ht="15" customHeight="1">
      <c r="A17" s="61"/>
      <c r="B17" s="61"/>
      <c r="C17" s="61"/>
      <c r="D17" s="61"/>
      <c r="E17" s="61"/>
      <c r="I17" s="122"/>
      <c r="J17" s="122"/>
      <c r="M17" s="164">
        <v>45920</v>
      </c>
      <c r="N17" s="109"/>
      <c r="O17" s="109"/>
      <c r="P17" s="109"/>
      <c r="Q17" s="110" t="s">
        <v>26</v>
      </c>
      <c r="R17" s="110"/>
      <c r="S17" s="110"/>
      <c r="T17" s="110"/>
      <c r="U17" s="110"/>
      <c r="V17" s="110"/>
      <c r="W17" s="61"/>
      <c r="X17" s="110" t="s">
        <v>56</v>
      </c>
      <c r="Y17" s="110"/>
      <c r="Z17" s="110"/>
      <c r="AA17" s="110"/>
      <c r="AB17" s="110"/>
      <c r="AC17" s="165"/>
    </row>
    <row r="18" spans="1:34" ht="15" customHeight="1">
      <c r="A18" s="68"/>
      <c r="B18" s="68"/>
      <c r="C18" s="68"/>
      <c r="D18" s="68"/>
      <c r="E18" s="68"/>
      <c r="M18" s="164">
        <v>45941</v>
      </c>
      <c r="N18" s="109"/>
      <c r="O18" s="109"/>
      <c r="P18" s="109"/>
      <c r="Q18" s="110" t="s">
        <v>28</v>
      </c>
      <c r="R18" s="110"/>
      <c r="S18" s="110"/>
      <c r="T18" s="110"/>
      <c r="U18" s="110"/>
      <c r="V18" s="110"/>
      <c r="W18" s="68"/>
      <c r="X18" s="110" t="s">
        <v>57</v>
      </c>
      <c r="Y18" s="110"/>
      <c r="Z18" s="110"/>
      <c r="AA18" s="110"/>
      <c r="AB18" s="110"/>
      <c r="AC18" s="165"/>
      <c r="AD18" s="68"/>
      <c r="AE18" s="62"/>
      <c r="AF18" s="62"/>
    </row>
    <row r="19" spans="1:34" ht="15" customHeight="1" thickBot="1">
      <c r="A19" s="68"/>
      <c r="B19" s="68"/>
      <c r="C19" s="68"/>
      <c r="D19" s="68"/>
      <c r="E19" s="68"/>
      <c r="M19" s="160">
        <v>45955</v>
      </c>
      <c r="N19" s="161"/>
      <c r="O19" s="161"/>
      <c r="P19" s="161"/>
      <c r="Q19" s="95" t="s">
        <v>27</v>
      </c>
      <c r="R19" s="95"/>
      <c r="S19" s="95"/>
      <c r="T19" s="95"/>
      <c r="U19" s="95"/>
      <c r="V19" s="95"/>
      <c r="W19" s="69"/>
      <c r="X19" s="95" t="s">
        <v>58</v>
      </c>
      <c r="Y19" s="95"/>
      <c r="Z19" s="95"/>
      <c r="AA19" s="95"/>
      <c r="AB19" s="95"/>
      <c r="AC19" s="162"/>
      <c r="AF19" s="108"/>
      <c r="AG19" s="108"/>
      <c r="AH19" s="108"/>
    </row>
    <row r="21" spans="1:34" ht="15" customHeight="1" thickBo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2"/>
      <c r="AF21" s="62"/>
    </row>
    <row r="22" spans="1:34" ht="24.75" customHeight="1" thickBot="1">
      <c r="A22" s="68"/>
      <c r="B22" s="68"/>
      <c r="C22" s="68"/>
      <c r="D22" s="68"/>
      <c r="E22" s="68"/>
      <c r="F22" s="111" t="s">
        <v>247</v>
      </c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3"/>
      <c r="AD22" s="68"/>
      <c r="AE22" s="62"/>
      <c r="AF22" s="62"/>
    </row>
    <row r="23" spans="1:34" ht="35.25" customHeight="1" thickBot="1">
      <c r="F23" s="114" t="s">
        <v>14</v>
      </c>
      <c r="G23" s="115"/>
      <c r="H23" s="115"/>
      <c r="I23" s="116"/>
      <c r="J23" s="63" t="s">
        <v>22</v>
      </c>
      <c r="K23" s="117" t="s">
        <v>23</v>
      </c>
      <c r="L23" s="118"/>
      <c r="M23" s="118"/>
      <c r="N23" s="118"/>
      <c r="O23" s="119"/>
      <c r="P23" s="120" t="s">
        <v>24</v>
      </c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1"/>
    </row>
    <row r="24" spans="1:34" s="64" customFormat="1" ht="18" customHeight="1">
      <c r="F24" s="147">
        <v>45920</v>
      </c>
      <c r="G24" s="148"/>
      <c r="H24" s="148"/>
      <c r="I24" s="149"/>
      <c r="J24" s="86">
        <v>1</v>
      </c>
      <c r="K24" s="88">
        <v>0.54166666666666663</v>
      </c>
      <c r="L24" s="89"/>
      <c r="M24" s="92" t="s">
        <v>15</v>
      </c>
      <c r="N24" s="88">
        <v>0.5625</v>
      </c>
      <c r="O24" s="89"/>
      <c r="P24" s="94" t="s">
        <v>130</v>
      </c>
      <c r="Q24" s="94"/>
      <c r="R24" s="94"/>
      <c r="S24" s="94"/>
      <c r="T24" s="94"/>
      <c r="U24" s="94"/>
      <c r="V24" s="94" t="s">
        <v>15</v>
      </c>
      <c r="W24" s="94"/>
      <c r="X24" s="94" t="s">
        <v>183</v>
      </c>
      <c r="Y24" s="94"/>
      <c r="Z24" s="94"/>
      <c r="AA24" s="94"/>
      <c r="AB24" s="94"/>
      <c r="AC24" s="100"/>
      <c r="AE24" s="65">
        <v>1</v>
      </c>
      <c r="AF24" s="65">
        <v>2</v>
      </c>
    </row>
    <row r="25" spans="1:34" s="64" customFormat="1" ht="18" customHeight="1" thickBot="1">
      <c r="F25" s="150"/>
      <c r="G25" s="151"/>
      <c r="H25" s="151"/>
      <c r="I25" s="152"/>
      <c r="J25" s="87"/>
      <c r="K25" s="90"/>
      <c r="L25" s="91"/>
      <c r="M25" s="93"/>
      <c r="N25" s="90"/>
      <c r="O25" s="91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101"/>
      <c r="AE25" s="65"/>
      <c r="AF25" s="65"/>
    </row>
    <row r="26" spans="1:34" s="64" customFormat="1" ht="18" customHeight="1">
      <c r="F26" s="150"/>
      <c r="G26" s="151"/>
      <c r="H26" s="151"/>
      <c r="I26" s="152"/>
      <c r="J26" s="86">
        <v>2</v>
      </c>
      <c r="K26" s="88">
        <v>0.5625</v>
      </c>
      <c r="L26" s="89"/>
      <c r="M26" s="92" t="s">
        <v>15</v>
      </c>
      <c r="N26" s="88">
        <v>0.58333333333333337</v>
      </c>
      <c r="O26" s="89"/>
      <c r="P26" s="94" t="s">
        <v>86</v>
      </c>
      <c r="Q26" s="94"/>
      <c r="R26" s="94"/>
      <c r="S26" s="94"/>
      <c r="T26" s="94"/>
      <c r="U26" s="94"/>
      <c r="V26" s="123" t="s">
        <v>15</v>
      </c>
      <c r="W26" s="123"/>
      <c r="X26" s="94" t="s">
        <v>98</v>
      </c>
      <c r="Y26" s="94"/>
      <c r="Z26" s="94"/>
      <c r="AA26" s="94"/>
      <c r="AB26" s="94"/>
      <c r="AC26" s="100"/>
      <c r="AE26" s="65">
        <v>3</v>
      </c>
      <c r="AF26" s="65">
        <v>4</v>
      </c>
    </row>
    <row r="27" spans="1:34" s="64" customFormat="1" ht="18" customHeight="1" thickBot="1">
      <c r="F27" s="150"/>
      <c r="G27" s="151"/>
      <c r="H27" s="151"/>
      <c r="I27" s="152"/>
      <c r="J27" s="87"/>
      <c r="K27" s="90"/>
      <c r="L27" s="91"/>
      <c r="M27" s="93"/>
      <c r="N27" s="90"/>
      <c r="O27" s="91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101"/>
      <c r="AE27" s="65"/>
      <c r="AF27" s="65"/>
    </row>
    <row r="28" spans="1:34" s="64" customFormat="1" ht="18" customHeight="1">
      <c r="F28" s="150"/>
      <c r="G28" s="151"/>
      <c r="H28" s="151"/>
      <c r="I28" s="152"/>
      <c r="J28" s="86">
        <v>3</v>
      </c>
      <c r="K28" s="88">
        <v>0.58333333333333337</v>
      </c>
      <c r="L28" s="89"/>
      <c r="M28" s="92" t="s">
        <v>15</v>
      </c>
      <c r="N28" s="88">
        <v>0.60416666666666674</v>
      </c>
      <c r="O28" s="89"/>
      <c r="P28" s="94" t="s">
        <v>203</v>
      </c>
      <c r="Q28" s="94"/>
      <c r="R28" s="94"/>
      <c r="S28" s="94"/>
      <c r="T28" s="94"/>
      <c r="U28" s="94"/>
      <c r="V28" s="123" t="s">
        <v>15</v>
      </c>
      <c r="W28" s="123"/>
      <c r="X28" s="94" t="s">
        <v>131</v>
      </c>
      <c r="Y28" s="94"/>
      <c r="Z28" s="94"/>
      <c r="AA28" s="94"/>
      <c r="AB28" s="94"/>
      <c r="AC28" s="100"/>
      <c r="AE28" s="65">
        <v>5</v>
      </c>
      <c r="AF28" s="65">
        <v>6</v>
      </c>
    </row>
    <row r="29" spans="1:34" s="64" customFormat="1" ht="18" customHeight="1" thickBot="1">
      <c r="F29" s="150"/>
      <c r="G29" s="151"/>
      <c r="H29" s="151"/>
      <c r="I29" s="152"/>
      <c r="J29" s="87"/>
      <c r="K29" s="90"/>
      <c r="L29" s="91"/>
      <c r="M29" s="93"/>
      <c r="N29" s="90"/>
      <c r="O29" s="91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101"/>
      <c r="AE29" s="65"/>
      <c r="AF29" s="65"/>
    </row>
    <row r="30" spans="1:34" s="64" customFormat="1" ht="18" customHeight="1">
      <c r="F30" s="150"/>
      <c r="G30" s="151"/>
      <c r="H30" s="151"/>
      <c r="I30" s="152"/>
      <c r="J30" s="86">
        <v>4</v>
      </c>
      <c r="K30" s="88">
        <v>0.60416666666666674</v>
      </c>
      <c r="L30" s="89"/>
      <c r="M30" s="92" t="s">
        <v>15</v>
      </c>
      <c r="N30" s="88">
        <v>0.62500000000000011</v>
      </c>
      <c r="O30" s="89"/>
      <c r="P30" s="94" t="s">
        <v>87</v>
      </c>
      <c r="Q30" s="94"/>
      <c r="R30" s="94"/>
      <c r="S30" s="94"/>
      <c r="T30" s="94"/>
      <c r="U30" s="94"/>
      <c r="V30" s="96" t="s">
        <v>15</v>
      </c>
      <c r="W30" s="124"/>
      <c r="X30" s="94" t="s">
        <v>221</v>
      </c>
      <c r="Y30" s="94"/>
      <c r="Z30" s="94"/>
      <c r="AA30" s="94"/>
      <c r="AB30" s="94"/>
      <c r="AC30" s="100"/>
      <c r="AE30" s="65"/>
      <c r="AF30" s="65"/>
    </row>
    <row r="31" spans="1:34" s="64" customFormat="1" ht="18" customHeight="1" thickBot="1">
      <c r="F31" s="150"/>
      <c r="G31" s="151"/>
      <c r="H31" s="151"/>
      <c r="I31" s="152"/>
      <c r="J31" s="87"/>
      <c r="K31" s="90"/>
      <c r="L31" s="91"/>
      <c r="M31" s="93"/>
      <c r="N31" s="90"/>
      <c r="O31" s="91"/>
      <c r="P31" s="95"/>
      <c r="Q31" s="95"/>
      <c r="R31" s="95"/>
      <c r="S31" s="95"/>
      <c r="T31" s="95"/>
      <c r="U31" s="95"/>
      <c r="V31" s="125"/>
      <c r="W31" s="126"/>
      <c r="X31" s="95"/>
      <c r="Y31" s="95"/>
      <c r="Z31" s="95"/>
      <c r="AA31" s="95"/>
      <c r="AB31" s="95"/>
      <c r="AC31" s="101"/>
      <c r="AE31" s="65"/>
      <c r="AF31" s="65"/>
    </row>
    <row r="32" spans="1:34" s="64" customFormat="1" ht="18" customHeight="1">
      <c r="F32" s="150"/>
      <c r="G32" s="151"/>
      <c r="H32" s="151"/>
      <c r="I32" s="152"/>
      <c r="J32" s="86">
        <v>5</v>
      </c>
      <c r="K32" s="88">
        <v>0.62500000000000011</v>
      </c>
      <c r="L32" s="89"/>
      <c r="M32" s="92" t="s">
        <v>15</v>
      </c>
      <c r="N32" s="88">
        <v>0.64583333333333348</v>
      </c>
      <c r="O32" s="89"/>
      <c r="P32" s="94" t="s">
        <v>168</v>
      </c>
      <c r="Q32" s="94"/>
      <c r="R32" s="94"/>
      <c r="S32" s="94"/>
      <c r="T32" s="94"/>
      <c r="U32" s="94"/>
      <c r="V32" s="96" t="s">
        <v>15</v>
      </c>
      <c r="W32" s="124"/>
      <c r="X32" s="94" t="s">
        <v>99</v>
      </c>
      <c r="Y32" s="94"/>
      <c r="Z32" s="94"/>
      <c r="AA32" s="94"/>
      <c r="AB32" s="94"/>
      <c r="AC32" s="100"/>
      <c r="AE32" s="65"/>
      <c r="AF32" s="65"/>
    </row>
    <row r="33" spans="1:32" s="64" customFormat="1" ht="18" customHeight="1" thickBot="1">
      <c r="F33" s="150"/>
      <c r="G33" s="151"/>
      <c r="H33" s="151"/>
      <c r="I33" s="152"/>
      <c r="J33" s="87"/>
      <c r="K33" s="90"/>
      <c r="L33" s="91"/>
      <c r="M33" s="93"/>
      <c r="N33" s="90"/>
      <c r="O33" s="91"/>
      <c r="P33" s="95"/>
      <c r="Q33" s="95"/>
      <c r="R33" s="95"/>
      <c r="S33" s="95"/>
      <c r="T33" s="95"/>
      <c r="U33" s="95"/>
      <c r="V33" s="125"/>
      <c r="W33" s="126"/>
      <c r="X33" s="95"/>
      <c r="Y33" s="95"/>
      <c r="Z33" s="95"/>
      <c r="AA33" s="95"/>
      <c r="AB33" s="95"/>
      <c r="AC33" s="101"/>
      <c r="AE33" s="65"/>
      <c r="AF33" s="65"/>
    </row>
    <row r="34" spans="1:32" s="64" customFormat="1" ht="18" customHeight="1">
      <c r="F34" s="150"/>
      <c r="G34" s="151"/>
      <c r="H34" s="151"/>
      <c r="I34" s="152"/>
      <c r="J34" s="86">
        <v>6</v>
      </c>
      <c r="K34" s="88">
        <v>0.64583333333333348</v>
      </c>
      <c r="L34" s="89"/>
      <c r="M34" s="92" t="s">
        <v>15</v>
      </c>
      <c r="N34" s="88">
        <v>0.66666666666666685</v>
      </c>
      <c r="O34" s="89"/>
      <c r="P34" s="94" t="s">
        <v>167</v>
      </c>
      <c r="Q34" s="94"/>
      <c r="R34" s="94"/>
      <c r="S34" s="94"/>
      <c r="T34" s="94"/>
      <c r="U34" s="94"/>
      <c r="V34" s="96" t="s">
        <v>15</v>
      </c>
      <c r="W34" s="124"/>
      <c r="X34" s="94" t="s">
        <v>204</v>
      </c>
      <c r="Y34" s="94"/>
      <c r="Z34" s="94"/>
      <c r="AA34" s="94"/>
      <c r="AB34" s="94"/>
      <c r="AC34" s="100"/>
      <c r="AE34" s="65"/>
      <c r="AF34" s="65"/>
    </row>
    <row r="35" spans="1:32" s="64" customFormat="1" ht="18" customHeight="1" thickBot="1">
      <c r="F35" s="150"/>
      <c r="G35" s="151"/>
      <c r="H35" s="151"/>
      <c r="I35" s="152"/>
      <c r="J35" s="87"/>
      <c r="K35" s="90"/>
      <c r="L35" s="91"/>
      <c r="M35" s="93"/>
      <c r="N35" s="90"/>
      <c r="O35" s="91"/>
      <c r="P35" s="95"/>
      <c r="Q35" s="95"/>
      <c r="R35" s="95"/>
      <c r="S35" s="95"/>
      <c r="T35" s="95"/>
      <c r="U35" s="95"/>
      <c r="V35" s="125"/>
      <c r="W35" s="126"/>
      <c r="X35" s="95"/>
      <c r="Y35" s="95"/>
      <c r="Z35" s="95"/>
      <c r="AA35" s="95"/>
      <c r="AB35" s="95"/>
      <c r="AC35" s="101"/>
      <c r="AE35" s="65"/>
      <c r="AF35" s="65"/>
    </row>
    <row r="36" spans="1:32" s="64" customFormat="1" ht="18" customHeight="1">
      <c r="F36" s="150"/>
      <c r="G36" s="151"/>
      <c r="H36" s="151"/>
      <c r="I36" s="152"/>
      <c r="J36" s="86">
        <v>7</v>
      </c>
      <c r="K36" s="88">
        <v>0.66666666666666685</v>
      </c>
      <c r="L36" s="89"/>
      <c r="M36" s="92" t="s">
        <v>15</v>
      </c>
      <c r="N36" s="88">
        <v>0.68750000000000022</v>
      </c>
      <c r="O36" s="89"/>
      <c r="P36" s="94" t="s">
        <v>21</v>
      </c>
      <c r="Q36" s="94"/>
      <c r="R36" s="94"/>
      <c r="S36" s="94"/>
      <c r="T36" s="94"/>
      <c r="U36" s="94"/>
      <c r="V36" s="96" t="s">
        <v>15</v>
      </c>
      <c r="W36" s="97"/>
      <c r="X36" s="94" t="s">
        <v>182</v>
      </c>
      <c r="Y36" s="94"/>
      <c r="Z36" s="94"/>
      <c r="AA36" s="94"/>
      <c r="AB36" s="94"/>
      <c r="AC36" s="100"/>
      <c r="AE36" s="65"/>
      <c r="AF36" s="65"/>
    </row>
    <row r="37" spans="1:32" s="64" customFormat="1" ht="18" customHeight="1" thickBot="1">
      <c r="F37" s="150"/>
      <c r="G37" s="151"/>
      <c r="H37" s="151"/>
      <c r="I37" s="152"/>
      <c r="J37" s="87"/>
      <c r="K37" s="90"/>
      <c r="L37" s="91"/>
      <c r="M37" s="93"/>
      <c r="N37" s="90"/>
      <c r="O37" s="91"/>
      <c r="P37" s="95"/>
      <c r="Q37" s="95"/>
      <c r="R37" s="95"/>
      <c r="S37" s="95"/>
      <c r="T37" s="95"/>
      <c r="U37" s="95"/>
      <c r="V37" s="98"/>
      <c r="W37" s="99"/>
      <c r="X37" s="95"/>
      <c r="Y37" s="95"/>
      <c r="Z37" s="95"/>
      <c r="AA37" s="95"/>
      <c r="AB37" s="95"/>
      <c r="AC37" s="101"/>
      <c r="AE37" s="65"/>
      <c r="AF37" s="65"/>
    </row>
    <row r="38" spans="1:32" s="64" customFormat="1" ht="18" customHeight="1">
      <c r="F38" s="150"/>
      <c r="G38" s="151"/>
      <c r="H38" s="151"/>
      <c r="I38" s="152"/>
      <c r="J38" s="86">
        <v>8</v>
      </c>
      <c r="K38" s="88">
        <v>0.68750000000000022</v>
      </c>
      <c r="L38" s="89"/>
      <c r="M38" s="92" t="s">
        <v>15</v>
      </c>
      <c r="N38" s="88">
        <v>0.70833333333333359</v>
      </c>
      <c r="O38" s="89"/>
      <c r="P38" s="94" t="s">
        <v>205</v>
      </c>
      <c r="Q38" s="94"/>
      <c r="R38" s="94"/>
      <c r="S38" s="94"/>
      <c r="T38" s="94"/>
      <c r="U38" s="94"/>
      <c r="V38" s="96" t="s">
        <v>15</v>
      </c>
      <c r="W38" s="97"/>
      <c r="X38" s="94" t="s">
        <v>30</v>
      </c>
      <c r="Y38" s="94"/>
      <c r="Z38" s="94"/>
      <c r="AA38" s="94"/>
      <c r="AB38" s="94"/>
      <c r="AC38" s="100"/>
      <c r="AE38" s="65"/>
      <c r="AF38" s="65"/>
    </row>
    <row r="39" spans="1:32" s="64" customFormat="1" ht="18" customHeight="1" thickBot="1">
      <c r="F39" s="150"/>
      <c r="G39" s="151"/>
      <c r="H39" s="151"/>
      <c r="I39" s="152"/>
      <c r="J39" s="87"/>
      <c r="K39" s="90"/>
      <c r="L39" s="91"/>
      <c r="M39" s="93"/>
      <c r="N39" s="90"/>
      <c r="O39" s="91"/>
      <c r="P39" s="95"/>
      <c r="Q39" s="95"/>
      <c r="R39" s="95"/>
      <c r="S39" s="95"/>
      <c r="T39" s="95"/>
      <c r="U39" s="95"/>
      <c r="V39" s="98"/>
      <c r="W39" s="99"/>
      <c r="X39" s="95"/>
      <c r="Y39" s="95"/>
      <c r="Z39" s="95"/>
      <c r="AA39" s="95"/>
      <c r="AB39" s="95"/>
      <c r="AC39" s="101"/>
      <c r="AE39" s="65"/>
      <c r="AF39" s="65"/>
    </row>
    <row r="40" spans="1:32" s="64" customFormat="1" ht="18" customHeight="1">
      <c r="F40" s="150"/>
      <c r="G40" s="151"/>
      <c r="H40" s="151"/>
      <c r="I40" s="152"/>
      <c r="J40" s="86">
        <v>9</v>
      </c>
      <c r="K40" s="88">
        <v>0.70833333333333359</v>
      </c>
      <c r="L40" s="89"/>
      <c r="M40" s="92" t="s">
        <v>15</v>
      </c>
      <c r="N40" s="88">
        <v>0.72916666666666696</v>
      </c>
      <c r="O40" s="89"/>
      <c r="P40" s="94" t="s">
        <v>29</v>
      </c>
      <c r="Q40" s="94"/>
      <c r="R40" s="94"/>
      <c r="S40" s="94"/>
      <c r="T40" s="94"/>
      <c r="U40" s="94"/>
      <c r="V40" s="96" t="s">
        <v>15</v>
      </c>
      <c r="W40" s="97"/>
      <c r="X40" s="94" t="s">
        <v>129</v>
      </c>
      <c r="Y40" s="94"/>
      <c r="Z40" s="94"/>
      <c r="AA40" s="94"/>
      <c r="AB40" s="94"/>
      <c r="AC40" s="100"/>
      <c r="AE40" s="65"/>
      <c r="AF40" s="65"/>
    </row>
    <row r="41" spans="1:32" s="64" customFormat="1" ht="18" customHeight="1" thickBot="1">
      <c r="F41" s="153"/>
      <c r="G41" s="154"/>
      <c r="H41" s="154"/>
      <c r="I41" s="155"/>
      <c r="J41" s="87"/>
      <c r="K41" s="90"/>
      <c r="L41" s="91"/>
      <c r="M41" s="93"/>
      <c r="N41" s="90"/>
      <c r="O41" s="91"/>
      <c r="P41" s="95"/>
      <c r="Q41" s="95"/>
      <c r="R41" s="95"/>
      <c r="S41" s="95"/>
      <c r="T41" s="95"/>
      <c r="U41" s="95"/>
      <c r="V41" s="98"/>
      <c r="W41" s="99"/>
      <c r="X41" s="95"/>
      <c r="Y41" s="95"/>
      <c r="Z41" s="95"/>
      <c r="AA41" s="95"/>
      <c r="AB41" s="95"/>
      <c r="AC41" s="101"/>
      <c r="AE41" s="65"/>
      <c r="AF41" s="65"/>
    </row>
    <row r="42" spans="1:32" s="53" customFormat="1" ht="12" customHeight="1" thickBot="1">
      <c r="J42" s="66"/>
      <c r="AE42" s="67"/>
      <c r="AF42" s="67"/>
    </row>
    <row r="43" spans="1:32" ht="24.75" customHeight="1" thickBot="1">
      <c r="A43" s="68"/>
      <c r="B43" s="68"/>
      <c r="C43" s="68"/>
      <c r="D43" s="68"/>
      <c r="E43" s="68"/>
      <c r="F43" s="111" t="s">
        <v>248</v>
      </c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3"/>
      <c r="AD43" s="68"/>
      <c r="AE43" s="62"/>
      <c r="AF43" s="62"/>
    </row>
    <row r="44" spans="1:32" ht="35.25" customHeight="1" thickBot="1">
      <c r="F44" s="127" t="s">
        <v>14</v>
      </c>
      <c r="G44" s="128"/>
      <c r="H44" s="128"/>
      <c r="I44" s="129"/>
      <c r="J44" s="63" t="s">
        <v>22</v>
      </c>
      <c r="K44" s="117" t="s">
        <v>23</v>
      </c>
      <c r="L44" s="118"/>
      <c r="M44" s="118"/>
      <c r="N44" s="118"/>
      <c r="O44" s="119"/>
      <c r="P44" s="120" t="s">
        <v>24</v>
      </c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1"/>
    </row>
    <row r="45" spans="1:32" s="64" customFormat="1" ht="18" customHeight="1">
      <c r="F45" s="147">
        <v>45941</v>
      </c>
      <c r="G45" s="148"/>
      <c r="H45" s="148"/>
      <c r="I45" s="149"/>
      <c r="J45" s="102">
        <v>1</v>
      </c>
      <c r="K45" s="88">
        <v>0.54166666666666663</v>
      </c>
      <c r="L45" s="89"/>
      <c r="M45" s="92" t="s">
        <v>15</v>
      </c>
      <c r="N45" s="88">
        <v>0.5625</v>
      </c>
      <c r="O45" s="89"/>
      <c r="P45" s="94" t="s">
        <v>29</v>
      </c>
      <c r="Q45" s="94"/>
      <c r="R45" s="94"/>
      <c r="S45" s="94"/>
      <c r="T45" s="94"/>
      <c r="U45" s="94"/>
      <c r="V45" s="94" t="s">
        <v>15</v>
      </c>
      <c r="W45" s="94"/>
      <c r="X45" s="94" t="s">
        <v>131</v>
      </c>
      <c r="Y45" s="94"/>
      <c r="Z45" s="94"/>
      <c r="AA45" s="94"/>
      <c r="AB45" s="94"/>
      <c r="AC45" s="100"/>
      <c r="AE45" s="65">
        <v>2</v>
      </c>
      <c r="AF45" s="65">
        <v>7</v>
      </c>
    </row>
    <row r="46" spans="1:32" s="64" customFormat="1" ht="18" customHeight="1" thickBot="1">
      <c r="F46" s="150"/>
      <c r="G46" s="151"/>
      <c r="H46" s="151"/>
      <c r="I46" s="152"/>
      <c r="J46" s="103"/>
      <c r="K46" s="90"/>
      <c r="L46" s="91"/>
      <c r="M46" s="93"/>
      <c r="N46" s="90"/>
      <c r="O46" s="91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101"/>
      <c r="AE46" s="65"/>
      <c r="AF46" s="65"/>
    </row>
    <row r="47" spans="1:32" s="64" customFormat="1" ht="18" customHeight="1">
      <c r="F47" s="150"/>
      <c r="G47" s="151"/>
      <c r="H47" s="151"/>
      <c r="I47" s="152"/>
      <c r="J47" s="102">
        <v>2</v>
      </c>
      <c r="K47" s="88">
        <v>0.5625</v>
      </c>
      <c r="L47" s="89"/>
      <c r="M47" s="92" t="s">
        <v>15</v>
      </c>
      <c r="N47" s="88">
        <v>0.58333333333333337</v>
      </c>
      <c r="O47" s="89"/>
      <c r="P47" s="94" t="s">
        <v>183</v>
      </c>
      <c r="Q47" s="94"/>
      <c r="R47" s="94"/>
      <c r="S47" s="94"/>
      <c r="T47" s="94"/>
      <c r="U47" s="94"/>
      <c r="V47" s="123" t="s">
        <v>15</v>
      </c>
      <c r="W47" s="123"/>
      <c r="X47" s="94" t="s">
        <v>168</v>
      </c>
      <c r="Y47" s="94"/>
      <c r="Z47" s="94"/>
      <c r="AA47" s="94"/>
      <c r="AB47" s="94"/>
      <c r="AC47" s="100"/>
      <c r="AE47" s="65">
        <v>4</v>
      </c>
      <c r="AF47" s="65">
        <v>5</v>
      </c>
    </row>
    <row r="48" spans="1:32" s="64" customFormat="1" ht="18" customHeight="1" thickBot="1">
      <c r="F48" s="150"/>
      <c r="G48" s="151"/>
      <c r="H48" s="151"/>
      <c r="I48" s="152"/>
      <c r="J48" s="103"/>
      <c r="K48" s="90"/>
      <c r="L48" s="91"/>
      <c r="M48" s="93"/>
      <c r="N48" s="90"/>
      <c r="O48" s="91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101"/>
      <c r="AE48" s="65"/>
      <c r="AF48" s="65"/>
    </row>
    <row r="49" spans="1:32" s="64" customFormat="1" ht="18" customHeight="1">
      <c r="F49" s="150"/>
      <c r="G49" s="151"/>
      <c r="H49" s="151"/>
      <c r="I49" s="152"/>
      <c r="J49" s="102">
        <v>3</v>
      </c>
      <c r="K49" s="88">
        <v>0.58333333333333337</v>
      </c>
      <c r="L49" s="89"/>
      <c r="M49" s="92" t="s">
        <v>15</v>
      </c>
      <c r="N49" s="88">
        <v>0.60416666666666674</v>
      </c>
      <c r="O49" s="89"/>
      <c r="P49" s="94" t="s">
        <v>86</v>
      </c>
      <c r="Q49" s="94"/>
      <c r="R49" s="94"/>
      <c r="S49" s="94"/>
      <c r="T49" s="94"/>
      <c r="U49" s="94"/>
      <c r="V49" s="123" t="s">
        <v>15</v>
      </c>
      <c r="W49" s="123"/>
      <c r="X49" s="94" t="s">
        <v>99</v>
      </c>
      <c r="Y49" s="94"/>
      <c r="Z49" s="94"/>
      <c r="AA49" s="94"/>
      <c r="AB49" s="94"/>
      <c r="AC49" s="100"/>
      <c r="AE49" s="65">
        <v>3</v>
      </c>
      <c r="AF49" s="65">
        <v>6</v>
      </c>
    </row>
    <row r="50" spans="1:32" s="64" customFormat="1" ht="18" customHeight="1" thickBot="1">
      <c r="F50" s="150"/>
      <c r="G50" s="151"/>
      <c r="H50" s="151"/>
      <c r="I50" s="152"/>
      <c r="J50" s="103"/>
      <c r="K50" s="90"/>
      <c r="L50" s="91"/>
      <c r="M50" s="93"/>
      <c r="N50" s="90"/>
      <c r="O50" s="91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101"/>
      <c r="AE50" s="65"/>
      <c r="AF50" s="65"/>
    </row>
    <row r="51" spans="1:32" s="64" customFormat="1" ht="18" customHeight="1">
      <c r="F51" s="150"/>
      <c r="G51" s="151"/>
      <c r="H51" s="151"/>
      <c r="I51" s="152"/>
      <c r="J51" s="102">
        <v>4</v>
      </c>
      <c r="K51" s="88">
        <v>0.60416666666666674</v>
      </c>
      <c r="L51" s="89"/>
      <c r="M51" s="92" t="s">
        <v>15</v>
      </c>
      <c r="N51" s="88">
        <v>0.62500000000000011</v>
      </c>
      <c r="O51" s="89"/>
      <c r="P51" s="94" t="s">
        <v>87</v>
      </c>
      <c r="Q51" s="94"/>
      <c r="R51" s="94"/>
      <c r="S51" s="94"/>
      <c r="T51" s="94"/>
      <c r="U51" s="94"/>
      <c r="V51" s="96" t="s">
        <v>15</v>
      </c>
      <c r="W51" s="124"/>
      <c r="X51" s="94" t="s">
        <v>167</v>
      </c>
      <c r="Y51" s="94"/>
      <c r="Z51" s="94"/>
      <c r="AA51" s="94"/>
      <c r="AB51" s="94"/>
      <c r="AC51" s="100"/>
      <c r="AE51" s="65"/>
      <c r="AF51" s="65"/>
    </row>
    <row r="52" spans="1:32" s="64" customFormat="1" ht="18" customHeight="1" thickBot="1">
      <c r="F52" s="150"/>
      <c r="G52" s="151"/>
      <c r="H52" s="151"/>
      <c r="I52" s="152"/>
      <c r="J52" s="103"/>
      <c r="K52" s="90"/>
      <c r="L52" s="91"/>
      <c r="M52" s="93"/>
      <c r="N52" s="90"/>
      <c r="O52" s="91"/>
      <c r="P52" s="95"/>
      <c r="Q52" s="95"/>
      <c r="R52" s="95"/>
      <c r="S52" s="95"/>
      <c r="T52" s="95"/>
      <c r="U52" s="95"/>
      <c r="V52" s="125"/>
      <c r="W52" s="126"/>
      <c r="X52" s="95"/>
      <c r="Y52" s="95"/>
      <c r="Z52" s="95"/>
      <c r="AA52" s="95"/>
      <c r="AB52" s="95"/>
      <c r="AC52" s="101"/>
      <c r="AE52" s="65"/>
      <c r="AF52" s="65"/>
    </row>
    <row r="53" spans="1:32" s="64" customFormat="1" ht="18" customHeight="1">
      <c r="F53" s="150"/>
      <c r="G53" s="151"/>
      <c r="H53" s="151"/>
      <c r="I53" s="152"/>
      <c r="J53" s="102">
        <v>5</v>
      </c>
      <c r="K53" s="88">
        <v>0.62500000000000011</v>
      </c>
      <c r="L53" s="89"/>
      <c r="M53" s="92" t="s">
        <v>15</v>
      </c>
      <c r="N53" s="88">
        <v>0.64583333333333348</v>
      </c>
      <c r="O53" s="89"/>
      <c r="P53" s="94" t="s">
        <v>203</v>
      </c>
      <c r="Q53" s="94"/>
      <c r="R53" s="94"/>
      <c r="S53" s="94"/>
      <c r="T53" s="94"/>
      <c r="U53" s="94"/>
      <c r="V53" s="96" t="s">
        <v>15</v>
      </c>
      <c r="W53" s="124"/>
      <c r="X53" s="94" t="s">
        <v>205</v>
      </c>
      <c r="Y53" s="94"/>
      <c r="Z53" s="94"/>
      <c r="AA53" s="94"/>
      <c r="AB53" s="94"/>
      <c r="AC53" s="100"/>
      <c r="AE53" s="65"/>
      <c r="AF53" s="65"/>
    </row>
    <row r="54" spans="1:32" s="64" customFormat="1" ht="18" customHeight="1" thickBot="1">
      <c r="F54" s="150"/>
      <c r="G54" s="151"/>
      <c r="H54" s="151"/>
      <c r="I54" s="152"/>
      <c r="J54" s="103"/>
      <c r="K54" s="90"/>
      <c r="L54" s="91"/>
      <c r="M54" s="93"/>
      <c r="N54" s="90"/>
      <c r="O54" s="91"/>
      <c r="P54" s="95"/>
      <c r="Q54" s="95"/>
      <c r="R54" s="95"/>
      <c r="S54" s="95"/>
      <c r="T54" s="95"/>
      <c r="U54" s="95"/>
      <c r="V54" s="125"/>
      <c r="W54" s="126"/>
      <c r="X54" s="95"/>
      <c r="Y54" s="95"/>
      <c r="Z54" s="95"/>
      <c r="AA54" s="95"/>
      <c r="AB54" s="95"/>
      <c r="AC54" s="101"/>
      <c r="AE54" s="65"/>
      <c r="AF54" s="65"/>
    </row>
    <row r="55" spans="1:32" s="64" customFormat="1" ht="18" customHeight="1">
      <c r="F55" s="150"/>
      <c r="G55" s="151"/>
      <c r="H55" s="151"/>
      <c r="I55" s="152"/>
      <c r="J55" s="102">
        <v>6</v>
      </c>
      <c r="K55" s="88">
        <v>0.64583333333333348</v>
      </c>
      <c r="L55" s="89"/>
      <c r="M55" s="92" t="s">
        <v>15</v>
      </c>
      <c r="N55" s="88">
        <v>0.66666666666666685</v>
      </c>
      <c r="O55" s="89"/>
      <c r="P55" s="94" t="s">
        <v>221</v>
      </c>
      <c r="Q55" s="94"/>
      <c r="R55" s="94"/>
      <c r="S55" s="94"/>
      <c r="T55" s="94"/>
      <c r="U55" s="94"/>
      <c r="V55" s="96" t="s">
        <v>15</v>
      </c>
      <c r="W55" s="124"/>
      <c r="X55" s="94" t="s">
        <v>182</v>
      </c>
      <c r="Y55" s="94"/>
      <c r="Z55" s="94"/>
      <c r="AA55" s="94"/>
      <c r="AB55" s="94"/>
      <c r="AC55" s="100"/>
      <c r="AE55" s="65"/>
      <c r="AF55" s="65"/>
    </row>
    <row r="56" spans="1:32" s="64" customFormat="1" ht="18" customHeight="1" thickBot="1">
      <c r="F56" s="150"/>
      <c r="G56" s="151"/>
      <c r="H56" s="151"/>
      <c r="I56" s="152"/>
      <c r="J56" s="103"/>
      <c r="K56" s="90"/>
      <c r="L56" s="91"/>
      <c r="M56" s="93"/>
      <c r="N56" s="90"/>
      <c r="O56" s="91"/>
      <c r="P56" s="95"/>
      <c r="Q56" s="95"/>
      <c r="R56" s="95"/>
      <c r="S56" s="95"/>
      <c r="T56" s="95"/>
      <c r="U56" s="95"/>
      <c r="V56" s="125"/>
      <c r="W56" s="126"/>
      <c r="X56" s="95"/>
      <c r="Y56" s="95"/>
      <c r="Z56" s="95"/>
      <c r="AA56" s="95"/>
      <c r="AB56" s="95"/>
      <c r="AC56" s="101"/>
      <c r="AE56" s="65"/>
      <c r="AF56" s="65"/>
    </row>
    <row r="57" spans="1:32" s="64" customFormat="1" ht="18" customHeight="1">
      <c r="F57" s="150"/>
      <c r="G57" s="151"/>
      <c r="H57" s="151"/>
      <c r="I57" s="152"/>
      <c r="J57" s="102">
        <v>7</v>
      </c>
      <c r="K57" s="88">
        <v>0.66666666666666685</v>
      </c>
      <c r="L57" s="89"/>
      <c r="M57" s="92" t="s">
        <v>15</v>
      </c>
      <c r="N57" s="88">
        <v>0.68750000000000022</v>
      </c>
      <c r="O57" s="89"/>
      <c r="P57" s="94" t="s">
        <v>30</v>
      </c>
      <c r="Q57" s="94"/>
      <c r="R57" s="94"/>
      <c r="S57" s="94"/>
      <c r="T57" s="94"/>
      <c r="U57" s="94"/>
      <c r="V57" s="96" t="s">
        <v>15</v>
      </c>
      <c r="W57" s="97"/>
      <c r="X57" s="94" t="s">
        <v>130</v>
      </c>
      <c r="Y57" s="94"/>
      <c r="Z57" s="94"/>
      <c r="AA57" s="94"/>
      <c r="AB57" s="94"/>
      <c r="AC57" s="100"/>
      <c r="AE57" s="65"/>
      <c r="AF57" s="65"/>
    </row>
    <row r="58" spans="1:32" s="64" customFormat="1" ht="18" customHeight="1" thickBot="1">
      <c r="F58" s="150"/>
      <c r="G58" s="151"/>
      <c r="H58" s="151"/>
      <c r="I58" s="152"/>
      <c r="J58" s="103"/>
      <c r="K58" s="90"/>
      <c r="L58" s="91"/>
      <c r="M58" s="93"/>
      <c r="N58" s="90"/>
      <c r="O58" s="91"/>
      <c r="P58" s="95"/>
      <c r="Q58" s="95"/>
      <c r="R58" s="95"/>
      <c r="S58" s="95"/>
      <c r="T58" s="95"/>
      <c r="U58" s="95"/>
      <c r="V58" s="98"/>
      <c r="W58" s="99"/>
      <c r="X58" s="95"/>
      <c r="Y58" s="95"/>
      <c r="Z58" s="95"/>
      <c r="AA58" s="95"/>
      <c r="AB58" s="95"/>
      <c r="AC58" s="101"/>
      <c r="AE58" s="65"/>
      <c r="AF58" s="65"/>
    </row>
    <row r="59" spans="1:32" s="64" customFormat="1" ht="18" customHeight="1">
      <c r="F59" s="150"/>
      <c r="G59" s="151"/>
      <c r="H59" s="151"/>
      <c r="I59" s="152"/>
      <c r="J59" s="102">
        <v>8</v>
      </c>
      <c r="K59" s="88">
        <v>0.68750000000000022</v>
      </c>
      <c r="L59" s="89"/>
      <c r="M59" s="92" t="s">
        <v>15</v>
      </c>
      <c r="N59" s="88">
        <v>0.70833333333333359</v>
      </c>
      <c r="O59" s="89"/>
      <c r="P59" s="94" t="s">
        <v>98</v>
      </c>
      <c r="Q59" s="94"/>
      <c r="R59" s="94"/>
      <c r="S59" s="94"/>
      <c r="T59" s="94"/>
      <c r="U59" s="94"/>
      <c r="V59" s="96" t="s">
        <v>15</v>
      </c>
      <c r="W59" s="97"/>
      <c r="X59" s="94" t="s">
        <v>204</v>
      </c>
      <c r="Y59" s="94"/>
      <c r="Z59" s="94"/>
      <c r="AA59" s="94"/>
      <c r="AB59" s="94"/>
      <c r="AC59" s="100"/>
      <c r="AE59" s="65"/>
      <c r="AF59" s="65"/>
    </row>
    <row r="60" spans="1:32" s="64" customFormat="1" ht="18" customHeight="1" thickBot="1">
      <c r="F60" s="150"/>
      <c r="G60" s="151"/>
      <c r="H60" s="151"/>
      <c r="I60" s="152"/>
      <c r="J60" s="103"/>
      <c r="K60" s="90"/>
      <c r="L60" s="91"/>
      <c r="M60" s="93"/>
      <c r="N60" s="90"/>
      <c r="O60" s="91"/>
      <c r="P60" s="95"/>
      <c r="Q60" s="95"/>
      <c r="R60" s="95"/>
      <c r="S60" s="95"/>
      <c r="T60" s="95"/>
      <c r="U60" s="95"/>
      <c r="V60" s="98"/>
      <c r="W60" s="99"/>
      <c r="X60" s="95"/>
      <c r="Y60" s="95"/>
      <c r="Z60" s="95"/>
      <c r="AA60" s="95"/>
      <c r="AB60" s="95"/>
      <c r="AC60" s="101"/>
      <c r="AE60" s="65"/>
      <c r="AF60" s="65"/>
    </row>
    <row r="61" spans="1:32" s="64" customFormat="1" ht="18" customHeight="1">
      <c r="F61" s="150"/>
      <c r="G61" s="151"/>
      <c r="H61" s="151"/>
      <c r="I61" s="152"/>
      <c r="J61" s="102">
        <v>9</v>
      </c>
      <c r="K61" s="88">
        <v>0.70833333333333359</v>
      </c>
      <c r="L61" s="89"/>
      <c r="M61" s="92" t="s">
        <v>15</v>
      </c>
      <c r="N61" s="88">
        <v>0.72916666666666696</v>
      </c>
      <c r="O61" s="89"/>
      <c r="P61" s="94" t="s">
        <v>21</v>
      </c>
      <c r="Q61" s="94"/>
      <c r="R61" s="94"/>
      <c r="S61" s="94"/>
      <c r="T61" s="94"/>
      <c r="U61" s="94"/>
      <c r="V61" s="96" t="s">
        <v>15</v>
      </c>
      <c r="W61" s="97"/>
      <c r="X61" s="94" t="s">
        <v>129</v>
      </c>
      <c r="Y61" s="94"/>
      <c r="Z61" s="94"/>
      <c r="AA61" s="94"/>
      <c r="AB61" s="94"/>
      <c r="AC61" s="100"/>
      <c r="AE61" s="65"/>
      <c r="AF61" s="65"/>
    </row>
    <row r="62" spans="1:32" s="64" customFormat="1" ht="18" customHeight="1" thickBot="1">
      <c r="F62" s="153"/>
      <c r="G62" s="154"/>
      <c r="H62" s="154"/>
      <c r="I62" s="155"/>
      <c r="J62" s="103"/>
      <c r="K62" s="90"/>
      <c r="L62" s="91"/>
      <c r="M62" s="93"/>
      <c r="N62" s="90"/>
      <c r="O62" s="91"/>
      <c r="P62" s="95"/>
      <c r="Q62" s="95"/>
      <c r="R62" s="95"/>
      <c r="S62" s="95"/>
      <c r="T62" s="95"/>
      <c r="U62" s="95"/>
      <c r="V62" s="98"/>
      <c r="W62" s="99"/>
      <c r="X62" s="95"/>
      <c r="Y62" s="95"/>
      <c r="Z62" s="95"/>
      <c r="AA62" s="95"/>
      <c r="AB62" s="95"/>
      <c r="AC62" s="101"/>
      <c r="AE62" s="65"/>
      <c r="AF62" s="65"/>
    </row>
    <row r="63" spans="1:32" s="53" customFormat="1" ht="12" customHeight="1" thickBot="1">
      <c r="J63" s="66"/>
      <c r="AE63" s="67"/>
      <c r="AF63" s="67"/>
    </row>
    <row r="64" spans="1:32" ht="24.75" customHeight="1" thickBot="1">
      <c r="A64" s="68"/>
      <c r="B64" s="68"/>
      <c r="C64" s="68"/>
      <c r="D64" s="68"/>
      <c r="E64" s="68"/>
      <c r="F64" s="111" t="s">
        <v>249</v>
      </c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3"/>
      <c r="AD64" s="68"/>
      <c r="AE64" s="62"/>
      <c r="AF64" s="62"/>
    </row>
    <row r="65" spans="6:32" ht="35.25" customHeight="1" thickBot="1">
      <c r="F65" s="127" t="s">
        <v>14</v>
      </c>
      <c r="G65" s="128"/>
      <c r="H65" s="128"/>
      <c r="I65" s="129"/>
      <c r="J65" s="63" t="s">
        <v>22</v>
      </c>
      <c r="K65" s="117" t="s">
        <v>23</v>
      </c>
      <c r="L65" s="118"/>
      <c r="M65" s="118"/>
      <c r="N65" s="118"/>
      <c r="O65" s="119"/>
      <c r="P65" s="120" t="s">
        <v>24</v>
      </c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1"/>
    </row>
    <row r="66" spans="6:32" s="64" customFormat="1" ht="18" customHeight="1">
      <c r="F66" s="147">
        <v>45955</v>
      </c>
      <c r="G66" s="148"/>
      <c r="H66" s="148"/>
      <c r="I66" s="149"/>
      <c r="J66" s="102">
        <v>1</v>
      </c>
      <c r="K66" s="88">
        <v>0.58333333333333337</v>
      </c>
      <c r="L66" s="89"/>
      <c r="M66" s="92" t="s">
        <v>15</v>
      </c>
      <c r="N66" s="88">
        <v>0.60416666666666663</v>
      </c>
      <c r="O66" s="89"/>
      <c r="P66" s="94" t="s">
        <v>21</v>
      </c>
      <c r="Q66" s="94"/>
      <c r="R66" s="94"/>
      <c r="S66" s="94"/>
      <c r="T66" s="94"/>
      <c r="U66" s="94"/>
      <c r="V66" s="94" t="s">
        <v>15</v>
      </c>
      <c r="W66" s="94"/>
      <c r="X66" s="94" t="s">
        <v>99</v>
      </c>
      <c r="Y66" s="94"/>
      <c r="Z66" s="94"/>
      <c r="AA66" s="94"/>
      <c r="AB66" s="94"/>
      <c r="AC66" s="100"/>
      <c r="AE66" s="65">
        <v>1</v>
      </c>
      <c r="AF66" s="65">
        <v>3</v>
      </c>
    </row>
    <row r="67" spans="6:32" s="64" customFormat="1" ht="18" customHeight="1" thickBot="1">
      <c r="F67" s="150"/>
      <c r="G67" s="151"/>
      <c r="H67" s="151"/>
      <c r="I67" s="152"/>
      <c r="J67" s="103"/>
      <c r="K67" s="90"/>
      <c r="L67" s="91"/>
      <c r="M67" s="93"/>
      <c r="N67" s="90"/>
      <c r="O67" s="91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101"/>
      <c r="AE67" s="65"/>
      <c r="AF67" s="65"/>
    </row>
    <row r="68" spans="6:32" s="64" customFormat="1" ht="18" customHeight="1">
      <c r="F68" s="150"/>
      <c r="G68" s="151"/>
      <c r="H68" s="151"/>
      <c r="I68" s="152"/>
      <c r="J68" s="102">
        <v>2</v>
      </c>
      <c r="K68" s="88">
        <v>0.60416666666666663</v>
      </c>
      <c r="L68" s="89"/>
      <c r="M68" s="92" t="s">
        <v>15</v>
      </c>
      <c r="N68" s="88">
        <v>0.625</v>
      </c>
      <c r="O68" s="89"/>
      <c r="P68" s="94" t="s">
        <v>183</v>
      </c>
      <c r="Q68" s="94"/>
      <c r="R68" s="94"/>
      <c r="S68" s="94"/>
      <c r="T68" s="94"/>
      <c r="U68" s="94"/>
      <c r="V68" s="123" t="s">
        <v>15</v>
      </c>
      <c r="W68" s="123"/>
      <c r="X68" s="94" t="s">
        <v>203</v>
      </c>
      <c r="Y68" s="94"/>
      <c r="Z68" s="94"/>
      <c r="AA68" s="94"/>
      <c r="AB68" s="94"/>
      <c r="AC68" s="100"/>
      <c r="AE68" s="65">
        <v>2</v>
      </c>
      <c r="AF68" s="65">
        <v>4</v>
      </c>
    </row>
    <row r="69" spans="6:32" s="64" customFormat="1" ht="18" customHeight="1" thickBot="1">
      <c r="F69" s="150"/>
      <c r="G69" s="151"/>
      <c r="H69" s="151"/>
      <c r="I69" s="152"/>
      <c r="J69" s="103"/>
      <c r="K69" s="90"/>
      <c r="L69" s="91"/>
      <c r="M69" s="93"/>
      <c r="N69" s="90"/>
      <c r="O69" s="91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101"/>
      <c r="AE69" s="65"/>
      <c r="AF69" s="65"/>
    </row>
    <row r="70" spans="6:32" s="64" customFormat="1" ht="18" customHeight="1">
      <c r="F70" s="150"/>
      <c r="G70" s="151"/>
      <c r="H70" s="151"/>
      <c r="I70" s="152"/>
      <c r="J70" s="102">
        <v>3</v>
      </c>
      <c r="K70" s="88">
        <v>0.625</v>
      </c>
      <c r="L70" s="89"/>
      <c r="M70" s="92" t="s">
        <v>15</v>
      </c>
      <c r="N70" s="88">
        <v>0.64583333333333337</v>
      </c>
      <c r="O70" s="89"/>
      <c r="P70" s="94" t="s">
        <v>205</v>
      </c>
      <c r="Q70" s="94"/>
      <c r="R70" s="94"/>
      <c r="S70" s="94"/>
      <c r="T70" s="94"/>
      <c r="U70" s="94"/>
      <c r="V70" s="123" t="s">
        <v>15</v>
      </c>
      <c r="W70" s="123"/>
      <c r="X70" s="94" t="s">
        <v>221</v>
      </c>
      <c r="Y70" s="94"/>
      <c r="Z70" s="94"/>
      <c r="AA70" s="94"/>
      <c r="AB70" s="94"/>
      <c r="AC70" s="100"/>
      <c r="AE70" s="65">
        <v>5</v>
      </c>
      <c r="AF70" s="65">
        <v>7</v>
      </c>
    </row>
    <row r="71" spans="6:32" s="64" customFormat="1" ht="18" customHeight="1" thickBot="1">
      <c r="F71" s="150"/>
      <c r="G71" s="151"/>
      <c r="H71" s="151"/>
      <c r="I71" s="152"/>
      <c r="J71" s="103"/>
      <c r="K71" s="90"/>
      <c r="L71" s="91"/>
      <c r="M71" s="93"/>
      <c r="N71" s="90"/>
      <c r="O71" s="91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101"/>
      <c r="AE71" s="65"/>
      <c r="AF71" s="65"/>
    </row>
    <row r="72" spans="6:32" s="64" customFormat="1" ht="18" customHeight="1">
      <c r="F72" s="150"/>
      <c r="G72" s="151"/>
      <c r="H72" s="151"/>
      <c r="I72" s="152"/>
      <c r="J72" s="102">
        <v>4</v>
      </c>
      <c r="K72" s="88">
        <v>0.64583333333333337</v>
      </c>
      <c r="L72" s="89"/>
      <c r="M72" s="92" t="s">
        <v>15</v>
      </c>
      <c r="N72" s="88">
        <v>0.66666666666666674</v>
      </c>
      <c r="O72" s="89"/>
      <c r="P72" s="94" t="s">
        <v>167</v>
      </c>
      <c r="Q72" s="94"/>
      <c r="R72" s="94"/>
      <c r="S72" s="94"/>
      <c r="T72" s="94"/>
      <c r="U72" s="94"/>
      <c r="V72" s="96" t="s">
        <v>15</v>
      </c>
      <c r="W72" s="124"/>
      <c r="X72" s="94" t="s">
        <v>182</v>
      </c>
      <c r="Y72" s="94"/>
      <c r="Z72" s="94"/>
      <c r="AA72" s="94"/>
      <c r="AB72" s="94"/>
      <c r="AC72" s="100"/>
      <c r="AE72" s="65"/>
      <c r="AF72" s="65"/>
    </row>
    <row r="73" spans="6:32" s="64" customFormat="1" ht="18" customHeight="1" thickBot="1">
      <c r="F73" s="150"/>
      <c r="G73" s="151"/>
      <c r="H73" s="151"/>
      <c r="I73" s="152"/>
      <c r="J73" s="103"/>
      <c r="K73" s="90"/>
      <c r="L73" s="91"/>
      <c r="M73" s="93"/>
      <c r="N73" s="90"/>
      <c r="O73" s="91"/>
      <c r="P73" s="95"/>
      <c r="Q73" s="95"/>
      <c r="R73" s="95"/>
      <c r="S73" s="95"/>
      <c r="T73" s="95"/>
      <c r="U73" s="95"/>
      <c r="V73" s="125"/>
      <c r="W73" s="126"/>
      <c r="X73" s="95"/>
      <c r="Y73" s="95"/>
      <c r="Z73" s="95"/>
      <c r="AA73" s="95"/>
      <c r="AB73" s="95"/>
      <c r="AC73" s="101"/>
      <c r="AE73" s="65"/>
      <c r="AF73" s="65"/>
    </row>
    <row r="74" spans="6:32" s="64" customFormat="1" ht="18" customHeight="1">
      <c r="F74" s="150"/>
      <c r="G74" s="151"/>
      <c r="H74" s="151"/>
      <c r="I74" s="152"/>
      <c r="J74" s="102">
        <v>5</v>
      </c>
      <c r="K74" s="88">
        <v>0.66666666666666674</v>
      </c>
      <c r="L74" s="89"/>
      <c r="M74" s="92" t="s">
        <v>15</v>
      </c>
      <c r="N74" s="88">
        <v>0.68750000000000011</v>
      </c>
      <c r="O74" s="89"/>
      <c r="P74" s="94" t="s">
        <v>98</v>
      </c>
      <c r="Q74" s="94"/>
      <c r="R74" s="94"/>
      <c r="S74" s="94"/>
      <c r="T74" s="94"/>
      <c r="U74" s="94"/>
      <c r="V74" s="96" t="s">
        <v>15</v>
      </c>
      <c r="W74" s="124"/>
      <c r="X74" s="94" t="s">
        <v>29</v>
      </c>
      <c r="Y74" s="94"/>
      <c r="Z74" s="94"/>
      <c r="AA74" s="94"/>
      <c r="AB74" s="94"/>
      <c r="AC74" s="100"/>
      <c r="AE74" s="65"/>
      <c r="AF74" s="65"/>
    </row>
    <row r="75" spans="6:32" s="64" customFormat="1" ht="18" customHeight="1" thickBot="1">
      <c r="F75" s="150"/>
      <c r="G75" s="151"/>
      <c r="H75" s="151"/>
      <c r="I75" s="152"/>
      <c r="J75" s="103"/>
      <c r="K75" s="90"/>
      <c r="L75" s="91"/>
      <c r="M75" s="93"/>
      <c r="N75" s="90"/>
      <c r="O75" s="91"/>
      <c r="P75" s="95"/>
      <c r="Q75" s="95"/>
      <c r="R75" s="95"/>
      <c r="S75" s="95"/>
      <c r="T75" s="95"/>
      <c r="U75" s="95"/>
      <c r="V75" s="125"/>
      <c r="W75" s="126"/>
      <c r="X75" s="95"/>
      <c r="Y75" s="95"/>
      <c r="Z75" s="95"/>
      <c r="AA75" s="95"/>
      <c r="AB75" s="95"/>
      <c r="AC75" s="101"/>
      <c r="AE75" s="65"/>
      <c r="AF75" s="65"/>
    </row>
    <row r="76" spans="6:32" s="64" customFormat="1" ht="18" customHeight="1">
      <c r="F76" s="150"/>
      <c r="G76" s="151"/>
      <c r="H76" s="151"/>
      <c r="I76" s="152"/>
      <c r="J76" s="102">
        <v>6</v>
      </c>
      <c r="K76" s="88">
        <v>0.68750000000000011</v>
      </c>
      <c r="L76" s="89"/>
      <c r="M76" s="92" t="s">
        <v>15</v>
      </c>
      <c r="N76" s="88">
        <v>0.70833333333333348</v>
      </c>
      <c r="O76" s="89"/>
      <c r="P76" s="94" t="s">
        <v>168</v>
      </c>
      <c r="Q76" s="94"/>
      <c r="R76" s="94"/>
      <c r="S76" s="94"/>
      <c r="T76" s="94"/>
      <c r="U76" s="94"/>
      <c r="V76" s="96" t="s">
        <v>15</v>
      </c>
      <c r="W76" s="124"/>
      <c r="X76" s="94" t="s">
        <v>30</v>
      </c>
      <c r="Y76" s="94"/>
      <c r="Z76" s="94"/>
      <c r="AA76" s="94"/>
      <c r="AB76" s="94"/>
      <c r="AC76" s="100"/>
      <c r="AE76" s="65"/>
      <c r="AF76" s="65"/>
    </row>
    <row r="77" spans="6:32" s="64" customFormat="1" ht="18" customHeight="1" thickBot="1">
      <c r="F77" s="150"/>
      <c r="G77" s="151"/>
      <c r="H77" s="151"/>
      <c r="I77" s="152"/>
      <c r="J77" s="103"/>
      <c r="K77" s="90"/>
      <c r="L77" s="91"/>
      <c r="M77" s="93"/>
      <c r="N77" s="90"/>
      <c r="O77" s="91"/>
      <c r="P77" s="95"/>
      <c r="Q77" s="95"/>
      <c r="R77" s="95"/>
      <c r="S77" s="95"/>
      <c r="T77" s="95"/>
      <c r="U77" s="95"/>
      <c r="V77" s="125"/>
      <c r="W77" s="126"/>
      <c r="X77" s="95"/>
      <c r="Y77" s="95"/>
      <c r="Z77" s="95"/>
      <c r="AA77" s="95"/>
      <c r="AB77" s="95"/>
      <c r="AC77" s="101"/>
      <c r="AE77" s="65"/>
      <c r="AF77" s="65"/>
    </row>
    <row r="78" spans="6:32" s="64" customFormat="1" ht="18" customHeight="1">
      <c r="F78" s="150"/>
      <c r="G78" s="151"/>
      <c r="H78" s="151"/>
      <c r="I78" s="152"/>
      <c r="J78" s="102">
        <v>7</v>
      </c>
      <c r="K78" s="88">
        <v>0.70833333333333348</v>
      </c>
      <c r="L78" s="89"/>
      <c r="M78" s="92" t="s">
        <v>15</v>
      </c>
      <c r="N78" s="88">
        <v>0.72916666666666685</v>
      </c>
      <c r="O78" s="89"/>
      <c r="P78" s="94" t="s">
        <v>130</v>
      </c>
      <c r="Q78" s="94"/>
      <c r="R78" s="94"/>
      <c r="S78" s="94"/>
      <c r="T78" s="94"/>
      <c r="U78" s="94"/>
      <c r="V78" s="96" t="s">
        <v>15</v>
      </c>
      <c r="W78" s="97"/>
      <c r="X78" s="94" t="s">
        <v>204</v>
      </c>
      <c r="Y78" s="94"/>
      <c r="Z78" s="94"/>
      <c r="AA78" s="94"/>
      <c r="AB78" s="94"/>
      <c r="AC78" s="100"/>
      <c r="AE78" s="65"/>
      <c r="AF78" s="65"/>
    </row>
    <row r="79" spans="6:32" s="64" customFormat="1" ht="18" customHeight="1" thickBot="1">
      <c r="F79" s="150"/>
      <c r="G79" s="151"/>
      <c r="H79" s="151"/>
      <c r="I79" s="152"/>
      <c r="J79" s="103"/>
      <c r="K79" s="90"/>
      <c r="L79" s="91"/>
      <c r="M79" s="93"/>
      <c r="N79" s="90"/>
      <c r="O79" s="91"/>
      <c r="P79" s="95"/>
      <c r="Q79" s="95"/>
      <c r="R79" s="95"/>
      <c r="S79" s="95"/>
      <c r="T79" s="95"/>
      <c r="U79" s="95"/>
      <c r="V79" s="98"/>
      <c r="W79" s="99"/>
      <c r="X79" s="95"/>
      <c r="Y79" s="95"/>
      <c r="Z79" s="95"/>
      <c r="AA79" s="95"/>
      <c r="AB79" s="95"/>
      <c r="AC79" s="101"/>
      <c r="AE79" s="65"/>
      <c r="AF79" s="65"/>
    </row>
    <row r="80" spans="6:32" s="64" customFormat="1" ht="18" customHeight="1">
      <c r="F80" s="150"/>
      <c r="G80" s="151"/>
      <c r="H80" s="151"/>
      <c r="I80" s="152"/>
      <c r="J80" s="102">
        <v>8</v>
      </c>
      <c r="K80" s="88">
        <v>0.72916666666666685</v>
      </c>
      <c r="L80" s="89"/>
      <c r="M80" s="92" t="s">
        <v>15</v>
      </c>
      <c r="N80" s="88">
        <v>0.75000000000000022</v>
      </c>
      <c r="O80" s="89"/>
      <c r="P80" s="94" t="s">
        <v>86</v>
      </c>
      <c r="Q80" s="94"/>
      <c r="R80" s="94"/>
      <c r="S80" s="94"/>
      <c r="T80" s="94"/>
      <c r="U80" s="94"/>
      <c r="V80" s="96" t="s">
        <v>15</v>
      </c>
      <c r="W80" s="97"/>
      <c r="X80" s="94" t="s">
        <v>131</v>
      </c>
      <c r="Y80" s="94"/>
      <c r="Z80" s="94"/>
      <c r="AA80" s="94"/>
      <c r="AB80" s="94"/>
      <c r="AC80" s="100"/>
      <c r="AE80" s="65"/>
      <c r="AF80" s="65"/>
    </row>
    <row r="81" spans="1:32" s="64" customFormat="1" ht="18" customHeight="1" thickBot="1">
      <c r="F81" s="150"/>
      <c r="G81" s="151"/>
      <c r="H81" s="151"/>
      <c r="I81" s="152"/>
      <c r="J81" s="103"/>
      <c r="K81" s="90"/>
      <c r="L81" s="91"/>
      <c r="M81" s="93"/>
      <c r="N81" s="90"/>
      <c r="O81" s="91"/>
      <c r="P81" s="95"/>
      <c r="Q81" s="95"/>
      <c r="R81" s="95"/>
      <c r="S81" s="95"/>
      <c r="T81" s="95"/>
      <c r="U81" s="95"/>
      <c r="V81" s="98"/>
      <c r="W81" s="99"/>
      <c r="X81" s="95"/>
      <c r="Y81" s="95"/>
      <c r="Z81" s="95"/>
      <c r="AA81" s="95"/>
      <c r="AB81" s="95"/>
      <c r="AC81" s="101"/>
      <c r="AE81" s="65"/>
      <c r="AF81" s="65"/>
    </row>
    <row r="82" spans="1:32" s="64" customFormat="1" ht="18" customHeight="1">
      <c r="F82" s="150"/>
      <c r="G82" s="151"/>
      <c r="H82" s="151"/>
      <c r="I82" s="152"/>
      <c r="J82" s="102">
        <v>9</v>
      </c>
      <c r="K82" s="88">
        <v>0.75000000000000022</v>
      </c>
      <c r="L82" s="89"/>
      <c r="M82" s="92" t="s">
        <v>15</v>
      </c>
      <c r="N82" s="88">
        <v>0.77083333333333359</v>
      </c>
      <c r="O82" s="89"/>
      <c r="P82" s="94" t="s">
        <v>87</v>
      </c>
      <c r="Q82" s="94"/>
      <c r="R82" s="94"/>
      <c r="S82" s="94"/>
      <c r="T82" s="94"/>
      <c r="U82" s="94"/>
      <c r="V82" s="96" t="s">
        <v>15</v>
      </c>
      <c r="W82" s="97"/>
      <c r="X82" s="94" t="s">
        <v>129</v>
      </c>
      <c r="Y82" s="94"/>
      <c r="Z82" s="94"/>
      <c r="AA82" s="94"/>
      <c r="AB82" s="94"/>
      <c r="AC82" s="100"/>
      <c r="AE82" s="65"/>
      <c r="AF82" s="65"/>
    </row>
    <row r="83" spans="1:32" s="64" customFormat="1" ht="18" customHeight="1" thickBot="1">
      <c r="F83" s="153"/>
      <c r="G83" s="154"/>
      <c r="H83" s="154"/>
      <c r="I83" s="155"/>
      <c r="J83" s="103"/>
      <c r="K83" s="90"/>
      <c r="L83" s="91"/>
      <c r="M83" s="93"/>
      <c r="N83" s="90"/>
      <c r="O83" s="91"/>
      <c r="P83" s="95"/>
      <c r="Q83" s="95"/>
      <c r="R83" s="95"/>
      <c r="S83" s="95"/>
      <c r="T83" s="95"/>
      <c r="U83" s="95"/>
      <c r="V83" s="98"/>
      <c r="W83" s="99"/>
      <c r="X83" s="95"/>
      <c r="Y83" s="95"/>
      <c r="Z83" s="95"/>
      <c r="AA83" s="95"/>
      <c r="AB83" s="95"/>
      <c r="AC83" s="101"/>
      <c r="AE83" s="65"/>
      <c r="AF83" s="65"/>
    </row>
    <row r="84" spans="1:32" s="53" customFormat="1" ht="12" hidden="1" customHeight="1">
      <c r="J84" s="66"/>
      <c r="AE84" s="67"/>
      <c r="AF84" s="67"/>
    </row>
    <row r="85" spans="1:32" ht="15" hidden="1" customHeight="1" thickBot="1"/>
    <row r="86" spans="1:32" ht="15" hidden="1" customHeight="1">
      <c r="B86" s="61"/>
      <c r="C86" s="61"/>
      <c r="D86" s="61"/>
      <c r="E86" s="61"/>
      <c r="F86" s="130" t="s">
        <v>19</v>
      </c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2"/>
      <c r="AD86" s="61"/>
      <c r="AE86" s="61"/>
      <c r="AF86" s="61"/>
    </row>
    <row r="87" spans="1:32" ht="15" hidden="1" customHeight="1">
      <c r="A87" s="61"/>
      <c r="B87" s="61"/>
      <c r="C87" s="61"/>
      <c r="D87" s="61"/>
      <c r="E87" s="61"/>
      <c r="F87" s="133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34"/>
      <c r="AD87" s="61"/>
      <c r="AE87" s="61"/>
      <c r="AF87" s="61"/>
    </row>
    <row r="88" spans="1:32" ht="18" hidden="1" customHeight="1">
      <c r="F88" s="135" t="s">
        <v>13</v>
      </c>
      <c r="G88" s="136"/>
      <c r="H88" s="136"/>
      <c r="I88" s="136"/>
      <c r="J88" s="136"/>
      <c r="K88" s="136" t="s">
        <v>17</v>
      </c>
      <c r="L88" s="136"/>
      <c r="M88" s="136"/>
      <c r="N88" s="136"/>
      <c r="O88" s="136"/>
      <c r="P88" s="136"/>
      <c r="Q88" s="136"/>
      <c r="R88" s="136" t="s">
        <v>18</v>
      </c>
      <c r="S88" s="136"/>
      <c r="T88" s="136"/>
      <c r="U88" s="136"/>
      <c r="V88" s="136"/>
      <c r="W88" s="136" t="s">
        <v>37</v>
      </c>
      <c r="X88" s="136"/>
      <c r="Y88" s="136"/>
      <c r="Z88" s="136"/>
      <c r="AA88" s="136"/>
      <c r="AB88" s="136"/>
      <c r="AC88" s="137"/>
    </row>
    <row r="89" spans="1:32" ht="18" hidden="1" customHeight="1">
      <c r="F89" s="80" t="s">
        <v>98</v>
      </c>
      <c r="G89" s="81"/>
      <c r="H89" s="81"/>
      <c r="I89" s="81"/>
      <c r="J89" s="81"/>
      <c r="K89" s="82" t="s">
        <v>50</v>
      </c>
      <c r="L89" s="82"/>
      <c r="M89" s="82"/>
      <c r="N89" s="82"/>
      <c r="O89" s="82"/>
      <c r="P89" s="82"/>
      <c r="Q89" s="82"/>
      <c r="R89" s="83" t="s">
        <v>52</v>
      </c>
      <c r="S89" s="83"/>
      <c r="T89" s="83"/>
      <c r="U89" s="83"/>
      <c r="V89" s="83"/>
      <c r="W89" s="84" t="s">
        <v>51</v>
      </c>
      <c r="X89" s="84"/>
      <c r="Y89" s="84"/>
      <c r="Z89" s="84"/>
      <c r="AA89" s="84"/>
      <c r="AB89" s="84"/>
      <c r="AC89" s="85"/>
    </row>
    <row r="90" spans="1:32" ht="18" hidden="1" customHeight="1">
      <c r="F90" s="80" t="s">
        <v>182</v>
      </c>
      <c r="G90" s="81"/>
      <c r="H90" s="81"/>
      <c r="I90" s="81"/>
      <c r="J90" s="81"/>
      <c r="K90" s="82" t="s">
        <v>206</v>
      </c>
      <c r="L90" s="82"/>
      <c r="M90" s="82"/>
      <c r="N90" s="82"/>
      <c r="O90" s="82"/>
      <c r="P90" s="82"/>
      <c r="Q90" s="82"/>
      <c r="R90" s="83" t="s">
        <v>207</v>
      </c>
      <c r="S90" s="83"/>
      <c r="T90" s="83"/>
      <c r="U90" s="83"/>
      <c r="V90" s="83"/>
      <c r="W90" s="84" t="s">
        <v>208</v>
      </c>
      <c r="X90" s="84"/>
      <c r="Y90" s="84"/>
      <c r="Z90" s="84"/>
      <c r="AA90" s="84"/>
      <c r="AB90" s="84"/>
      <c r="AC90" s="85"/>
    </row>
    <row r="91" spans="1:32" ht="18" hidden="1" customHeight="1">
      <c r="F91" s="80" t="s">
        <v>203</v>
      </c>
      <c r="G91" s="81"/>
      <c r="H91" s="81"/>
      <c r="I91" s="81"/>
      <c r="J91" s="81"/>
      <c r="K91" s="82" t="s">
        <v>210</v>
      </c>
      <c r="L91" s="82"/>
      <c r="M91" s="82"/>
      <c r="N91" s="82"/>
      <c r="O91" s="82"/>
      <c r="P91" s="82"/>
      <c r="Q91" s="82"/>
      <c r="R91" s="83" t="s">
        <v>211</v>
      </c>
      <c r="S91" s="83"/>
      <c r="T91" s="83"/>
      <c r="U91" s="83"/>
      <c r="V91" s="83"/>
      <c r="W91" s="84" t="s">
        <v>209</v>
      </c>
      <c r="X91" s="84"/>
      <c r="Y91" s="84"/>
      <c r="Z91" s="84"/>
      <c r="AA91" s="84"/>
      <c r="AB91" s="84"/>
      <c r="AC91" s="85"/>
    </row>
    <row r="92" spans="1:32" ht="18" hidden="1" customHeight="1">
      <c r="F92" s="80" t="s">
        <v>204</v>
      </c>
      <c r="G92" s="81"/>
      <c r="H92" s="81"/>
      <c r="I92" s="81"/>
      <c r="J92" s="81"/>
      <c r="K92" s="82" t="s">
        <v>117</v>
      </c>
      <c r="L92" s="82"/>
      <c r="M92" s="82"/>
      <c r="N92" s="82"/>
      <c r="O92" s="82"/>
      <c r="P92" s="82"/>
      <c r="Q92" s="82"/>
      <c r="R92" s="83" t="s">
        <v>123</v>
      </c>
      <c r="S92" s="83"/>
      <c r="T92" s="83"/>
      <c r="U92" s="83"/>
      <c r="V92" s="83"/>
      <c r="W92" s="84" t="s">
        <v>118</v>
      </c>
      <c r="X92" s="84"/>
      <c r="Y92" s="84"/>
      <c r="Z92" s="84"/>
      <c r="AA92" s="84"/>
      <c r="AB92" s="84"/>
      <c r="AC92" s="85"/>
    </row>
    <row r="93" spans="1:32" ht="18" hidden="1" customHeight="1">
      <c r="F93" s="80" t="s">
        <v>205</v>
      </c>
      <c r="G93" s="81"/>
      <c r="H93" s="81"/>
      <c r="I93" s="81"/>
      <c r="J93" s="81"/>
      <c r="K93" s="82" t="s">
        <v>215</v>
      </c>
      <c r="L93" s="82"/>
      <c r="M93" s="82"/>
      <c r="N93" s="82"/>
      <c r="O93" s="82"/>
      <c r="P93" s="82"/>
      <c r="Q93" s="82"/>
      <c r="R93" s="83" t="s">
        <v>216</v>
      </c>
      <c r="S93" s="83"/>
      <c r="T93" s="83"/>
      <c r="U93" s="83"/>
      <c r="V93" s="83"/>
      <c r="W93" s="84" t="s">
        <v>217</v>
      </c>
      <c r="X93" s="84"/>
      <c r="Y93" s="84"/>
      <c r="Z93" s="84"/>
      <c r="AA93" s="84"/>
      <c r="AB93" s="84"/>
      <c r="AC93" s="85"/>
    </row>
    <row r="94" spans="1:32" ht="18" hidden="1" customHeight="1">
      <c r="F94" s="80" t="s">
        <v>105</v>
      </c>
      <c r="G94" s="81"/>
      <c r="H94" s="81"/>
      <c r="I94" s="81"/>
      <c r="J94" s="81"/>
      <c r="K94" s="82" t="s">
        <v>31</v>
      </c>
      <c r="L94" s="82"/>
      <c r="M94" s="82"/>
      <c r="N94" s="82"/>
      <c r="O94" s="82"/>
      <c r="P94" s="82"/>
      <c r="Q94" s="82"/>
      <c r="R94" s="83" t="s">
        <v>53</v>
      </c>
      <c r="S94" s="83"/>
      <c r="T94" s="83"/>
      <c r="U94" s="83"/>
      <c r="V94" s="83"/>
      <c r="W94" s="84" t="s">
        <v>161</v>
      </c>
      <c r="X94" s="84"/>
      <c r="Y94" s="84"/>
      <c r="Z94" s="84"/>
      <c r="AA94" s="84"/>
      <c r="AB94" s="84"/>
      <c r="AC94" s="85"/>
    </row>
    <row r="95" spans="1:32" ht="18" hidden="1" customHeight="1">
      <c r="F95" s="80" t="s">
        <v>21</v>
      </c>
      <c r="G95" s="81"/>
      <c r="H95" s="81"/>
      <c r="I95" s="81"/>
      <c r="J95" s="81"/>
      <c r="K95" s="82" t="s">
        <v>213</v>
      </c>
      <c r="L95" s="82"/>
      <c r="M95" s="82"/>
      <c r="N95" s="82"/>
      <c r="O95" s="82"/>
      <c r="P95" s="82"/>
      <c r="Q95" s="82"/>
      <c r="R95" s="83" t="s">
        <v>212</v>
      </c>
      <c r="S95" s="83"/>
      <c r="T95" s="83"/>
      <c r="U95" s="83"/>
      <c r="V95" s="83"/>
      <c r="W95" s="84"/>
      <c r="X95" s="84"/>
      <c r="Y95" s="84"/>
      <c r="Z95" s="84"/>
      <c r="AA95" s="84"/>
      <c r="AB95" s="84"/>
      <c r="AC95" s="85"/>
    </row>
    <row r="96" spans="1:32" ht="18" hidden="1" customHeight="1">
      <c r="F96" s="80" t="s">
        <v>87</v>
      </c>
      <c r="G96" s="81"/>
      <c r="H96" s="81"/>
      <c r="I96" s="81"/>
      <c r="J96" s="81"/>
      <c r="K96" s="82" t="s">
        <v>32</v>
      </c>
      <c r="L96" s="82"/>
      <c r="M96" s="82"/>
      <c r="N96" s="82"/>
      <c r="O96" s="82"/>
      <c r="P96" s="82"/>
      <c r="Q96" s="82"/>
      <c r="R96" s="83" t="s">
        <v>36</v>
      </c>
      <c r="S96" s="83"/>
      <c r="T96" s="83"/>
      <c r="U96" s="83"/>
      <c r="V96" s="83"/>
      <c r="W96" s="84" t="s">
        <v>34</v>
      </c>
      <c r="X96" s="84"/>
      <c r="Y96" s="84"/>
      <c r="Z96" s="84"/>
      <c r="AA96" s="84"/>
      <c r="AB96" s="84"/>
      <c r="AC96" s="85"/>
    </row>
    <row r="97" spans="6:32" ht="18" hidden="1" customHeight="1">
      <c r="F97" s="80" t="s">
        <v>86</v>
      </c>
      <c r="G97" s="81"/>
      <c r="H97" s="81"/>
      <c r="I97" s="81"/>
      <c r="J97" s="81"/>
      <c r="K97" s="82" t="s">
        <v>32</v>
      </c>
      <c r="L97" s="82"/>
      <c r="M97" s="82"/>
      <c r="N97" s="82"/>
      <c r="O97" s="82"/>
      <c r="P97" s="82"/>
      <c r="Q97" s="82"/>
      <c r="R97" s="83" t="s">
        <v>36</v>
      </c>
      <c r="S97" s="83"/>
      <c r="T97" s="83"/>
      <c r="U97" s="83"/>
      <c r="V97" s="83"/>
      <c r="W97" s="84" t="s">
        <v>34</v>
      </c>
      <c r="X97" s="84"/>
      <c r="Y97" s="84"/>
      <c r="Z97" s="84"/>
      <c r="AA97" s="84"/>
      <c r="AB97" s="84"/>
      <c r="AC97" s="85"/>
    </row>
    <row r="98" spans="6:32" ht="18" hidden="1" customHeight="1">
      <c r="F98" s="80" t="s">
        <v>131</v>
      </c>
      <c r="G98" s="81"/>
      <c r="H98" s="81"/>
      <c r="I98" s="81"/>
      <c r="J98" s="81"/>
      <c r="K98" s="82" t="s">
        <v>32</v>
      </c>
      <c r="L98" s="82"/>
      <c r="M98" s="82"/>
      <c r="N98" s="82"/>
      <c r="O98" s="82"/>
      <c r="P98" s="82"/>
      <c r="Q98" s="82"/>
      <c r="R98" s="83" t="s">
        <v>36</v>
      </c>
      <c r="S98" s="83"/>
      <c r="T98" s="83"/>
      <c r="U98" s="83"/>
      <c r="V98" s="83"/>
      <c r="W98" s="84" t="s">
        <v>34</v>
      </c>
      <c r="X98" s="84"/>
      <c r="Y98" s="84"/>
      <c r="Z98" s="84"/>
      <c r="AA98" s="84"/>
      <c r="AB98" s="84"/>
      <c r="AC98" s="85"/>
    </row>
    <row r="99" spans="6:32" ht="18" hidden="1" customHeight="1">
      <c r="F99" s="80" t="s">
        <v>130</v>
      </c>
      <c r="G99" s="81"/>
      <c r="H99" s="81"/>
      <c r="I99" s="81"/>
      <c r="J99" s="81"/>
      <c r="K99" s="82" t="s">
        <v>187</v>
      </c>
      <c r="L99" s="82"/>
      <c r="M99" s="82"/>
      <c r="N99" s="82"/>
      <c r="O99" s="82"/>
      <c r="P99" s="82"/>
      <c r="Q99" s="82"/>
      <c r="R99" s="83" t="s">
        <v>214</v>
      </c>
      <c r="S99" s="83"/>
      <c r="T99" s="83"/>
      <c r="U99" s="83"/>
      <c r="V99" s="83"/>
      <c r="W99" s="156" t="s">
        <v>188</v>
      </c>
      <c r="X99" s="156"/>
      <c r="Y99" s="156"/>
      <c r="Z99" s="156"/>
      <c r="AA99" s="156"/>
      <c r="AB99" s="156"/>
      <c r="AC99" s="157"/>
    </row>
    <row r="100" spans="6:32" ht="18" hidden="1" customHeight="1">
      <c r="F100" s="80" t="s">
        <v>183</v>
      </c>
      <c r="G100" s="81"/>
      <c r="H100" s="81"/>
      <c r="I100" s="81"/>
      <c r="J100" s="81"/>
      <c r="K100" s="82" t="s">
        <v>184</v>
      </c>
      <c r="L100" s="82"/>
      <c r="M100" s="82"/>
      <c r="N100" s="82"/>
      <c r="O100" s="82"/>
      <c r="P100" s="82"/>
      <c r="Q100" s="82"/>
      <c r="R100" s="83" t="s">
        <v>185</v>
      </c>
      <c r="S100" s="83"/>
      <c r="T100" s="83"/>
      <c r="U100" s="83"/>
      <c r="V100" s="83"/>
      <c r="W100" s="84" t="s">
        <v>186</v>
      </c>
      <c r="X100" s="84"/>
      <c r="Y100" s="84"/>
      <c r="Z100" s="84"/>
      <c r="AA100" s="84"/>
      <c r="AB100" s="84"/>
      <c r="AC100" s="85"/>
    </row>
    <row r="101" spans="6:32" ht="18" hidden="1" customHeight="1">
      <c r="F101" s="80" t="s">
        <v>168</v>
      </c>
      <c r="G101" s="81"/>
      <c r="H101" s="81"/>
      <c r="I101" s="81"/>
      <c r="J101" s="81"/>
      <c r="K101" s="82" t="s">
        <v>106</v>
      </c>
      <c r="L101" s="82"/>
      <c r="M101" s="82"/>
      <c r="N101" s="82"/>
      <c r="O101" s="82"/>
      <c r="P101" s="82"/>
      <c r="Q101" s="82"/>
      <c r="R101" s="83" t="s">
        <v>122</v>
      </c>
      <c r="S101" s="83"/>
      <c r="T101" s="83"/>
      <c r="U101" s="83"/>
      <c r="V101" s="83"/>
      <c r="W101" s="144" t="s">
        <v>160</v>
      </c>
      <c r="X101" s="145"/>
      <c r="Y101" s="145"/>
      <c r="Z101" s="145"/>
      <c r="AA101" s="145"/>
      <c r="AB101" s="145"/>
      <c r="AC101" s="146"/>
    </row>
    <row r="102" spans="6:32" ht="18" hidden="1" customHeight="1">
      <c r="F102" s="80" t="s">
        <v>167</v>
      </c>
      <c r="G102" s="81"/>
      <c r="H102" s="81"/>
      <c r="I102" s="81"/>
      <c r="J102" s="81"/>
      <c r="K102" s="82" t="s">
        <v>169</v>
      </c>
      <c r="L102" s="82"/>
      <c r="M102" s="82"/>
      <c r="N102" s="82"/>
      <c r="O102" s="82"/>
      <c r="P102" s="82"/>
      <c r="Q102" s="82"/>
      <c r="R102" s="83" t="s">
        <v>171</v>
      </c>
      <c r="S102" s="83"/>
      <c r="T102" s="83"/>
      <c r="U102" s="83"/>
      <c r="V102" s="83"/>
      <c r="W102" s="84" t="s">
        <v>170</v>
      </c>
      <c r="X102" s="84"/>
      <c r="Y102" s="84"/>
      <c r="Z102" s="84"/>
      <c r="AA102" s="84"/>
      <c r="AB102" s="84"/>
      <c r="AC102" s="85"/>
    </row>
    <row r="103" spans="6:32" ht="18" hidden="1" customHeight="1">
      <c r="F103" s="80" t="s">
        <v>99</v>
      </c>
      <c r="G103" s="81"/>
      <c r="H103" s="81"/>
      <c r="I103" s="81"/>
      <c r="J103" s="81"/>
      <c r="K103" s="82" t="s">
        <v>107</v>
      </c>
      <c r="L103" s="82"/>
      <c r="M103" s="82"/>
      <c r="N103" s="82"/>
      <c r="O103" s="82"/>
      <c r="P103" s="82"/>
      <c r="Q103" s="82"/>
      <c r="R103" s="83" t="s">
        <v>109</v>
      </c>
      <c r="S103" s="83"/>
      <c r="T103" s="83"/>
      <c r="U103" s="83"/>
      <c r="V103" s="83"/>
      <c r="W103" s="84" t="s">
        <v>108</v>
      </c>
      <c r="X103" s="84"/>
      <c r="Y103" s="84"/>
      <c r="Z103" s="84"/>
      <c r="AA103" s="84"/>
      <c r="AB103" s="84"/>
      <c r="AC103" s="85"/>
      <c r="AE103" s="42"/>
      <c r="AF103" s="42"/>
    </row>
    <row r="104" spans="6:32" ht="18" hidden="1" customHeight="1">
      <c r="F104" s="80" t="s">
        <v>30</v>
      </c>
      <c r="G104" s="81"/>
      <c r="H104" s="81"/>
      <c r="I104" s="81"/>
      <c r="J104" s="81"/>
      <c r="K104" s="82" t="s">
        <v>33</v>
      </c>
      <c r="L104" s="82"/>
      <c r="M104" s="82"/>
      <c r="N104" s="82"/>
      <c r="O104" s="82"/>
      <c r="P104" s="82"/>
      <c r="Q104" s="82"/>
      <c r="R104" s="83" t="s">
        <v>54</v>
      </c>
      <c r="S104" s="83"/>
      <c r="T104" s="83"/>
      <c r="U104" s="83"/>
      <c r="V104" s="83"/>
      <c r="W104" s="84" t="s">
        <v>35</v>
      </c>
      <c r="X104" s="84"/>
      <c r="Y104" s="84"/>
      <c r="Z104" s="84"/>
      <c r="AA104" s="84"/>
      <c r="AB104" s="84"/>
      <c r="AC104" s="85"/>
    </row>
    <row r="105" spans="6:32" ht="18" hidden="1" customHeight="1" thickBot="1">
      <c r="F105" s="138" t="s">
        <v>29</v>
      </c>
      <c r="G105" s="139"/>
      <c r="H105" s="139"/>
      <c r="I105" s="139"/>
      <c r="J105" s="139"/>
      <c r="K105" s="140" t="s">
        <v>4</v>
      </c>
      <c r="L105" s="140"/>
      <c r="M105" s="140"/>
      <c r="N105" s="140"/>
      <c r="O105" s="140"/>
      <c r="P105" s="140"/>
      <c r="Q105" s="140"/>
      <c r="R105" s="141" t="s">
        <v>219</v>
      </c>
      <c r="S105" s="141"/>
      <c r="T105" s="141"/>
      <c r="U105" s="141"/>
      <c r="V105" s="141"/>
      <c r="W105" s="142" t="s">
        <v>220</v>
      </c>
      <c r="X105" s="142"/>
      <c r="Y105" s="142"/>
      <c r="Z105" s="142"/>
      <c r="AA105" s="142"/>
      <c r="AB105" s="142"/>
      <c r="AC105" s="143"/>
    </row>
    <row r="106" spans="6:32" ht="15" hidden="1" customHeight="1"/>
  </sheetData>
  <dataConsolidate/>
  <mergeCells count="296">
    <mergeCell ref="F105:J105"/>
    <mergeCell ref="K105:Q105"/>
    <mergeCell ref="R105:V105"/>
    <mergeCell ref="W105:AC105"/>
    <mergeCell ref="F103:J103"/>
    <mergeCell ref="K103:Q103"/>
    <mergeCell ref="R103:V103"/>
    <mergeCell ref="W103:AC103"/>
    <mergeCell ref="F104:J104"/>
    <mergeCell ref="K104:Q104"/>
    <mergeCell ref="R104:V104"/>
    <mergeCell ref="W104:AC104"/>
    <mergeCell ref="F101:J101"/>
    <mergeCell ref="K101:Q101"/>
    <mergeCell ref="R101:V101"/>
    <mergeCell ref="W101:AC101"/>
    <mergeCell ref="F102:J102"/>
    <mergeCell ref="K102:Q102"/>
    <mergeCell ref="R102:V102"/>
    <mergeCell ref="W102:AC102"/>
    <mergeCell ref="F99:J99"/>
    <mergeCell ref="K99:Q99"/>
    <mergeCell ref="R99:V99"/>
    <mergeCell ref="W99:AC99"/>
    <mergeCell ref="F100:J100"/>
    <mergeCell ref="K100:Q100"/>
    <mergeCell ref="R100:V100"/>
    <mergeCell ref="W100:AC100"/>
    <mergeCell ref="F97:J97"/>
    <mergeCell ref="K97:Q97"/>
    <mergeCell ref="R97:V97"/>
    <mergeCell ref="W97:AC97"/>
    <mergeCell ref="F98:J98"/>
    <mergeCell ref="K98:Q98"/>
    <mergeCell ref="R98:V98"/>
    <mergeCell ref="W98:AC98"/>
    <mergeCell ref="F95:J95"/>
    <mergeCell ref="K95:Q95"/>
    <mergeCell ref="R95:V95"/>
    <mergeCell ref="W95:AC95"/>
    <mergeCell ref="F96:J96"/>
    <mergeCell ref="K96:Q96"/>
    <mergeCell ref="R96:V96"/>
    <mergeCell ref="W96:AC96"/>
    <mergeCell ref="F93:J93"/>
    <mergeCell ref="K93:Q93"/>
    <mergeCell ref="R93:V93"/>
    <mergeCell ref="W93:AC93"/>
    <mergeCell ref="F94:J94"/>
    <mergeCell ref="K94:Q94"/>
    <mergeCell ref="R94:V94"/>
    <mergeCell ref="W94:AC94"/>
    <mergeCell ref="F91:J91"/>
    <mergeCell ref="K91:Q91"/>
    <mergeCell ref="R91:V91"/>
    <mergeCell ref="W91:AC91"/>
    <mergeCell ref="F92:J92"/>
    <mergeCell ref="K92:Q92"/>
    <mergeCell ref="R92:V92"/>
    <mergeCell ref="W92:AC92"/>
    <mergeCell ref="F89:J89"/>
    <mergeCell ref="K89:Q89"/>
    <mergeCell ref="R89:V89"/>
    <mergeCell ref="W89:AC89"/>
    <mergeCell ref="F90:J90"/>
    <mergeCell ref="K90:Q90"/>
    <mergeCell ref="R90:V90"/>
    <mergeCell ref="W90:AC90"/>
    <mergeCell ref="X82:AC83"/>
    <mergeCell ref="F86:AC87"/>
    <mergeCell ref="F88:J88"/>
    <mergeCell ref="K88:Q88"/>
    <mergeCell ref="R88:V88"/>
    <mergeCell ref="W88:AC88"/>
    <mergeCell ref="J82:J83"/>
    <mergeCell ref="K82:L83"/>
    <mergeCell ref="M82:M83"/>
    <mergeCell ref="N82:O83"/>
    <mergeCell ref="P82:U83"/>
    <mergeCell ref="V82:W83"/>
    <mergeCell ref="X78:AC79"/>
    <mergeCell ref="J80:J81"/>
    <mergeCell ref="K80:L81"/>
    <mergeCell ref="M80:M81"/>
    <mergeCell ref="N80:O81"/>
    <mergeCell ref="P80:U81"/>
    <mergeCell ref="V80:W81"/>
    <mergeCell ref="X80:AC81"/>
    <mergeCell ref="J78:J79"/>
    <mergeCell ref="K78:L79"/>
    <mergeCell ref="M78:M79"/>
    <mergeCell ref="N78:O79"/>
    <mergeCell ref="P78:U79"/>
    <mergeCell ref="V78:W79"/>
    <mergeCell ref="X74:AC75"/>
    <mergeCell ref="J76:J77"/>
    <mergeCell ref="K76:L77"/>
    <mergeCell ref="M76:M77"/>
    <mergeCell ref="N76:O77"/>
    <mergeCell ref="P76:U77"/>
    <mergeCell ref="V76:W77"/>
    <mergeCell ref="X76:AC77"/>
    <mergeCell ref="J74:J75"/>
    <mergeCell ref="K74:L75"/>
    <mergeCell ref="M74:M75"/>
    <mergeCell ref="N74:O75"/>
    <mergeCell ref="P74:U75"/>
    <mergeCell ref="V74:W75"/>
    <mergeCell ref="V68:W69"/>
    <mergeCell ref="X68:AC69"/>
    <mergeCell ref="X70:AC71"/>
    <mergeCell ref="J72:J73"/>
    <mergeCell ref="K72:L73"/>
    <mergeCell ref="M72:M73"/>
    <mergeCell ref="N72:O73"/>
    <mergeCell ref="P72:U73"/>
    <mergeCell ref="V72:W73"/>
    <mergeCell ref="X72:AC73"/>
    <mergeCell ref="J70:J71"/>
    <mergeCell ref="K70:L71"/>
    <mergeCell ref="M70:M71"/>
    <mergeCell ref="N70:O71"/>
    <mergeCell ref="P70:U71"/>
    <mergeCell ref="V70:W71"/>
    <mergeCell ref="X61:AC62"/>
    <mergeCell ref="F64:AC64"/>
    <mergeCell ref="F65:I65"/>
    <mergeCell ref="K65:O65"/>
    <mergeCell ref="P65:AC65"/>
    <mergeCell ref="F66:I83"/>
    <mergeCell ref="J66:J67"/>
    <mergeCell ref="K66:L67"/>
    <mergeCell ref="M66:M67"/>
    <mergeCell ref="N66:O67"/>
    <mergeCell ref="J61:J62"/>
    <mergeCell ref="K61:L62"/>
    <mergeCell ref="M61:M62"/>
    <mergeCell ref="N61:O62"/>
    <mergeCell ref="P61:U62"/>
    <mergeCell ref="V61:W62"/>
    <mergeCell ref="P66:U67"/>
    <mergeCell ref="V66:W67"/>
    <mergeCell ref="X66:AC67"/>
    <mergeCell ref="J68:J69"/>
    <mergeCell ref="K68:L69"/>
    <mergeCell ref="M68:M69"/>
    <mergeCell ref="N68:O69"/>
    <mergeCell ref="P68:U69"/>
    <mergeCell ref="X57:AC58"/>
    <mergeCell ref="J59:J60"/>
    <mergeCell ref="K59:L60"/>
    <mergeCell ref="M59:M60"/>
    <mergeCell ref="N59:O60"/>
    <mergeCell ref="P59:U60"/>
    <mergeCell ref="V59:W60"/>
    <mergeCell ref="X59:AC60"/>
    <mergeCell ref="J57:J58"/>
    <mergeCell ref="K57:L58"/>
    <mergeCell ref="M57:M58"/>
    <mergeCell ref="N57:O58"/>
    <mergeCell ref="P57:U58"/>
    <mergeCell ref="V57:W58"/>
    <mergeCell ref="X53:AC54"/>
    <mergeCell ref="J55:J56"/>
    <mergeCell ref="K55:L56"/>
    <mergeCell ref="M55:M56"/>
    <mergeCell ref="N55:O56"/>
    <mergeCell ref="P55:U56"/>
    <mergeCell ref="V55:W56"/>
    <mergeCell ref="X55:AC56"/>
    <mergeCell ref="J53:J54"/>
    <mergeCell ref="K53:L54"/>
    <mergeCell ref="M53:M54"/>
    <mergeCell ref="N53:O54"/>
    <mergeCell ref="P53:U54"/>
    <mergeCell ref="V53:W54"/>
    <mergeCell ref="P47:U48"/>
    <mergeCell ref="V47:W48"/>
    <mergeCell ref="X47:AC48"/>
    <mergeCell ref="X49:AC50"/>
    <mergeCell ref="J51:J52"/>
    <mergeCell ref="K51:L52"/>
    <mergeCell ref="M51:M52"/>
    <mergeCell ref="N51:O52"/>
    <mergeCell ref="P51:U52"/>
    <mergeCell ref="V51:W52"/>
    <mergeCell ref="X51:AC52"/>
    <mergeCell ref="J49:J50"/>
    <mergeCell ref="K49:L50"/>
    <mergeCell ref="M49:M50"/>
    <mergeCell ref="N49:O50"/>
    <mergeCell ref="P49:U50"/>
    <mergeCell ref="V49:W50"/>
    <mergeCell ref="X40:AC41"/>
    <mergeCell ref="F43:AC43"/>
    <mergeCell ref="F44:I44"/>
    <mergeCell ref="K44:O44"/>
    <mergeCell ref="P44:AC44"/>
    <mergeCell ref="F45:I62"/>
    <mergeCell ref="J45:J46"/>
    <mergeCell ref="K45:L46"/>
    <mergeCell ref="M45:M46"/>
    <mergeCell ref="N45:O46"/>
    <mergeCell ref="J40:J41"/>
    <mergeCell ref="K40:L41"/>
    <mergeCell ref="M40:M41"/>
    <mergeCell ref="N40:O41"/>
    <mergeCell ref="P40:U41"/>
    <mergeCell ref="V40:W41"/>
    <mergeCell ref="F24:I41"/>
    <mergeCell ref="P45:U46"/>
    <mergeCell ref="V45:W46"/>
    <mergeCell ref="X45:AC46"/>
    <mergeCell ref="J47:J48"/>
    <mergeCell ref="K47:L48"/>
    <mergeCell ref="M47:M48"/>
    <mergeCell ref="N47:O48"/>
    <mergeCell ref="X36:AC37"/>
    <mergeCell ref="J38:J39"/>
    <mergeCell ref="K38:L39"/>
    <mergeCell ref="M38:M39"/>
    <mergeCell ref="N38:O39"/>
    <mergeCell ref="P38:U39"/>
    <mergeCell ref="V38:W39"/>
    <mergeCell ref="X38:AC39"/>
    <mergeCell ref="J36:J37"/>
    <mergeCell ref="K36:L37"/>
    <mergeCell ref="M36:M37"/>
    <mergeCell ref="N36:O37"/>
    <mergeCell ref="P36:U37"/>
    <mergeCell ref="V36:W37"/>
    <mergeCell ref="X32:AC33"/>
    <mergeCell ref="J34:J35"/>
    <mergeCell ref="K34:L35"/>
    <mergeCell ref="M34:M35"/>
    <mergeCell ref="N34:O35"/>
    <mergeCell ref="P34:U35"/>
    <mergeCell ref="V34:W35"/>
    <mergeCell ref="X34:AC35"/>
    <mergeCell ref="J32:J33"/>
    <mergeCell ref="K32:L33"/>
    <mergeCell ref="M32:M33"/>
    <mergeCell ref="N32:O33"/>
    <mergeCell ref="P32:U33"/>
    <mergeCell ref="V32:W33"/>
    <mergeCell ref="P28:U29"/>
    <mergeCell ref="V28:W29"/>
    <mergeCell ref="X28:AC29"/>
    <mergeCell ref="J30:J31"/>
    <mergeCell ref="K30:L31"/>
    <mergeCell ref="M30:M31"/>
    <mergeCell ref="N30:O31"/>
    <mergeCell ref="P30:U31"/>
    <mergeCell ref="V30:W31"/>
    <mergeCell ref="X30:AC31"/>
    <mergeCell ref="J28:J29"/>
    <mergeCell ref="K28:L29"/>
    <mergeCell ref="M28:M29"/>
    <mergeCell ref="N28:O29"/>
    <mergeCell ref="V24:W25"/>
    <mergeCell ref="X24:AC25"/>
    <mergeCell ref="J26:J27"/>
    <mergeCell ref="K26:L27"/>
    <mergeCell ref="M26:M27"/>
    <mergeCell ref="N26:O27"/>
    <mergeCell ref="P26:U27"/>
    <mergeCell ref="V26:W27"/>
    <mergeCell ref="X26:AC27"/>
    <mergeCell ref="J24:J25"/>
    <mergeCell ref="K24:L25"/>
    <mergeCell ref="M24:M25"/>
    <mergeCell ref="N24:O25"/>
    <mergeCell ref="P24:U25"/>
    <mergeCell ref="AF19:AH19"/>
    <mergeCell ref="F22:AC22"/>
    <mergeCell ref="F23:I23"/>
    <mergeCell ref="K23:O23"/>
    <mergeCell ref="P23:AC23"/>
    <mergeCell ref="X16:AC16"/>
    <mergeCell ref="M17:P17"/>
    <mergeCell ref="Q17:V17"/>
    <mergeCell ref="X17:AC17"/>
    <mergeCell ref="M18:P18"/>
    <mergeCell ref="Q18:V18"/>
    <mergeCell ref="X18:AC18"/>
    <mergeCell ref="J3:O3"/>
    <mergeCell ref="J4:O4"/>
    <mergeCell ref="J5:O5"/>
    <mergeCell ref="I16:J17"/>
    <mergeCell ref="M16:P16"/>
    <mergeCell ref="Q16:V16"/>
    <mergeCell ref="M12:AC12"/>
    <mergeCell ref="M14:AC14"/>
    <mergeCell ref="M19:P19"/>
    <mergeCell ref="Q19:V19"/>
    <mergeCell ref="X19:AC19"/>
  </mergeCells>
  <hyperlinks>
    <hyperlink ref="W10" r:id="rId1" xr:uid="{E1810B94-5E8F-4244-93CC-EF05F6B4F8E5}"/>
    <hyperlink ref="W91" r:id="rId2" xr:uid="{E5194A38-0AD6-4435-880F-F2671CAB2029}"/>
    <hyperlink ref="W93" r:id="rId3" xr:uid="{1081D306-3BD2-4EAE-B70B-D9BB70041F00}"/>
  </hyperlinks>
  <pageMargins left="0.39370078740157483" right="0.35433070866141736" top="0.70866141732283472" bottom="0.6692913385826772" header="0.43307086614173229" footer="0.51181102362204722"/>
  <pageSetup paperSize="9" scale="53" orientation="portrait" horizontalDpi="4294967293" verticalDpi="300" r:id="rId4"/>
  <headerFooter alignWithMargins="0">
    <oddFooter>&amp;C&amp;P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Ergebnisliste</vt:lpstr>
      <vt:lpstr>Termine UHR 2025_A</vt:lpstr>
      <vt:lpstr>Ergebnisliste!Drucktitel</vt:lpstr>
      <vt:lpstr>Ergebnisliste!Excel_BuiltIn__FilterDatabase_1_1</vt:lpstr>
      <vt:lpstr>Ergebnisliste!Excel_BuiltIn__FilterDatabase_1_1_1</vt:lpstr>
      <vt:lpstr>Ergebnisliste!Excel_BuiltIn__FilterDatabase_1_1_1_1</vt:lpstr>
      <vt:lpstr>Ergebnisliste!Excel_BuiltIn__FilterDatabase_1_2</vt:lpstr>
    </vt:vector>
  </TitlesOfParts>
  <Company>sch-w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Wolfgang Schöllhammer</cp:lastModifiedBy>
  <cp:lastPrinted>2025-09-20T16:09:14Z</cp:lastPrinted>
  <dcterms:created xsi:type="dcterms:W3CDTF">2004-08-10T16:40:20Z</dcterms:created>
  <dcterms:modified xsi:type="dcterms:W3CDTF">2025-09-20T16:11:44Z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1140281804</vt:i4>
  </property>
  <property fmtid="{D5CDD505-2E9C-101B-9397-08002B2CF9AE}" pid="3" name="_EmailSubject">
    <vt:lpwstr>Kreisliga_2007_2008_aktuell.xls</vt:lpwstr>
  </property>
  <property fmtid="{D5CDD505-2E9C-101B-9397-08002B2CF9AE}" pid="4" name="_AuthorEmail">
    <vt:lpwstr>Wolfgang.Schoellhammer@telekom.de</vt:lpwstr>
  </property>
  <property fmtid="{D5CDD505-2E9C-101B-9397-08002B2CF9AE}" pid="5" name="_AuthorEmailDisplayName">
    <vt:lpwstr>Schöllhammer, Wolfgang</vt:lpwstr>
  </property>
  <property fmtid="{D5CDD505-2E9C-101B-9397-08002B2CF9AE}" pid="6" name="_PreviousAdHocReviewCycleID">
    <vt:i4>-2125832869</vt:i4>
  </property>
  <property fmtid="{D5CDD505-2E9C-101B-9397-08002B2CF9AE}" pid="7" name="_ReviewingToolsShownOnce">
    <vt:lpwstr/>
  </property>
</Properties>
</file>