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Daten\Schießen\Obmann\Obmann_2025\UHR\Ergebnisliste\"/>
    </mc:Choice>
  </mc:AlternateContent>
  <xr:revisionPtr revIDLastSave="0" documentId="13_ncr:1_{955BA27A-A022-4624-9B3D-FAF7E13E6A83}" xr6:coauthVersionLast="47" xr6:coauthVersionMax="47" xr10:uidLastSave="{00000000-0000-0000-0000-000000000000}"/>
  <bookViews>
    <workbookView xWindow="-108" yWindow="-108" windowWidth="23256" windowHeight="12456" tabRatio="850" xr2:uid="{00000000-000D-0000-FFFF-FFFF00000000}"/>
  </bookViews>
  <sheets>
    <sheet name="Ergebnisliste" sheetId="2050" r:id="rId1"/>
    <sheet name="Termine UHR 2025_A" sheetId="2048" r:id="rId2"/>
  </sheets>
  <externalReferences>
    <externalReference r:id="rId3"/>
  </externalReferences>
  <definedNames>
    <definedName name="_xlnm._FilterDatabase" localSheetId="0" hidden="1">Ergebnisliste!$E$34:$M$117</definedName>
    <definedName name="_xlnm._FilterDatabase" localSheetId="1" hidden="1">'Termine UHR 2025_A'!#REF!</definedName>
    <definedName name="_xlnm.Print_Titles" localSheetId="0">Ergebnisliste!$34:$34</definedName>
    <definedName name="Excel_BuiltIn__FilterDatabase_1_1" localSheetId="0">Ergebnisliste!$D$34:$P$48</definedName>
    <definedName name="Excel_BuiltIn__FilterDatabase_1_1" localSheetId="1">#REF!</definedName>
    <definedName name="Excel_BuiltIn__FilterDatabase_1_1">#REF!</definedName>
    <definedName name="Excel_BuiltIn__FilterDatabase_1_1_1" localSheetId="0">Ergebnisliste!$C$34:$P$48</definedName>
    <definedName name="Excel_BuiltIn__FilterDatabase_1_1_1" localSheetId="1">#REF!</definedName>
    <definedName name="Excel_BuiltIn__FilterDatabase_1_1_1">#REF!</definedName>
    <definedName name="Excel_BuiltIn__FilterDatabase_1_1_1_1" localSheetId="0">Ergebnisliste!$C$34:$O$48</definedName>
    <definedName name="Excel_BuiltIn__FilterDatabase_1_1_1_1" localSheetId="1">#REF!</definedName>
    <definedName name="Excel_BuiltIn__FilterDatabase_1_1_1_1">#REF!</definedName>
    <definedName name="Excel_BuiltIn__FilterDatabase_1_2" localSheetId="0">Ergebnisliste!$D$34:$P$48</definedName>
    <definedName name="Excel_BuiltIn__FilterDatabase_1_2" localSheetId="1">#REF!</definedName>
    <definedName name="Excel_BuiltIn__FilterDatabase_1_2">#REF!</definedName>
    <definedName name="Vereine">[1]Vereine!$A$2:$A$22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7" i="2050" l="1"/>
  <c r="O87" i="2050" s="1"/>
  <c r="O40" i="2050"/>
  <c r="O42" i="2050"/>
  <c r="O48" i="2050"/>
  <c r="O50" i="2050"/>
  <c r="O58" i="2050"/>
  <c r="O64" i="2050"/>
  <c r="O66" i="2050"/>
  <c r="O72" i="2050"/>
  <c r="O80" i="2050"/>
  <c r="O82" i="2050"/>
  <c r="O89" i="2050"/>
  <c r="O91" i="2050"/>
  <c r="O99" i="2050"/>
  <c r="O105" i="2050"/>
  <c r="O107" i="2050"/>
  <c r="O108" i="2050"/>
  <c r="O113" i="2050"/>
  <c r="O115" i="2050"/>
  <c r="O116" i="2050"/>
  <c r="O17" i="2050"/>
  <c r="O18" i="2050"/>
  <c r="O19" i="2050"/>
  <c r="O20" i="2050"/>
  <c r="O21" i="2050"/>
  <c r="O22" i="2050"/>
  <c r="O23" i="2050"/>
  <c r="O24" i="2050"/>
  <c r="O25" i="2050"/>
  <c r="O26" i="2050"/>
  <c r="O27" i="2050"/>
  <c r="O28" i="2050"/>
  <c r="O29" i="2050"/>
  <c r="O30" i="2050"/>
  <c r="O31" i="2050"/>
  <c r="O32" i="2050"/>
  <c r="O16" i="2050"/>
  <c r="P116" i="2050"/>
  <c r="N116" i="2050"/>
  <c r="P115" i="2050"/>
  <c r="N115" i="2050"/>
  <c r="P95" i="2050"/>
  <c r="N95" i="2050"/>
  <c r="O95" i="2050" s="1"/>
  <c r="P114" i="2050"/>
  <c r="N114" i="2050"/>
  <c r="O114" i="2050" s="1"/>
  <c r="P113" i="2050"/>
  <c r="N113" i="2050"/>
  <c r="P112" i="2050"/>
  <c r="N112" i="2050"/>
  <c r="O112" i="2050" s="1"/>
  <c r="P111" i="2050"/>
  <c r="N111" i="2050"/>
  <c r="O111" i="2050" s="1"/>
  <c r="P98" i="2050"/>
  <c r="N98" i="2050"/>
  <c r="O98" i="2050" s="1"/>
  <c r="P110" i="2050"/>
  <c r="N110" i="2050"/>
  <c r="O110" i="2050" s="1"/>
  <c r="P102" i="2050"/>
  <c r="N102" i="2050"/>
  <c r="O102" i="2050" s="1"/>
  <c r="P109" i="2050"/>
  <c r="N109" i="2050"/>
  <c r="O109" i="2050" s="1"/>
  <c r="P108" i="2050"/>
  <c r="N108" i="2050"/>
  <c r="P94" i="2050"/>
  <c r="N94" i="2050"/>
  <c r="O94" i="2050" s="1"/>
  <c r="P93" i="2050"/>
  <c r="N93" i="2050"/>
  <c r="O93" i="2050" s="1"/>
  <c r="P107" i="2050"/>
  <c r="N107" i="2050"/>
  <c r="P106" i="2050"/>
  <c r="N106" i="2050"/>
  <c r="O106" i="2050" s="1"/>
  <c r="P89" i="2050"/>
  <c r="N89" i="2050"/>
  <c r="P90" i="2050"/>
  <c r="N90" i="2050"/>
  <c r="O90" i="2050" s="1"/>
  <c r="P84" i="2050"/>
  <c r="N84" i="2050"/>
  <c r="O84" i="2050" s="1"/>
  <c r="P91" i="2050"/>
  <c r="N91" i="2050"/>
  <c r="P92" i="2050"/>
  <c r="N92" i="2050"/>
  <c r="O92" i="2050" s="1"/>
  <c r="X95" i="2050"/>
  <c r="V95" i="2050"/>
  <c r="P105" i="2050"/>
  <c r="N105" i="2050"/>
  <c r="X94" i="2050"/>
  <c r="V94" i="2050"/>
  <c r="P85" i="2050"/>
  <c r="N85" i="2050"/>
  <c r="O85" i="2050" s="1"/>
  <c r="X93" i="2050"/>
  <c r="V93" i="2050"/>
  <c r="P88" i="2050"/>
  <c r="N88" i="2050"/>
  <c r="O88" i="2050" s="1"/>
  <c r="X92" i="2050"/>
  <c r="V92" i="2050"/>
  <c r="P86" i="2050"/>
  <c r="N86" i="2050"/>
  <c r="O86" i="2050" s="1"/>
  <c r="X91" i="2050"/>
  <c r="V91" i="2050"/>
  <c r="P87" i="2050"/>
  <c r="X90" i="2050"/>
  <c r="V90" i="2050"/>
  <c r="P80" i="2050"/>
  <c r="N80" i="2050"/>
  <c r="X89" i="2050"/>
  <c r="V89" i="2050"/>
  <c r="P104" i="2050"/>
  <c r="N104" i="2050"/>
  <c r="O104" i="2050" s="1"/>
  <c r="X88" i="2050"/>
  <c r="V88" i="2050"/>
  <c r="P103" i="2050"/>
  <c r="N103" i="2050"/>
  <c r="O103" i="2050" s="1"/>
  <c r="X87" i="2050"/>
  <c r="V87" i="2050"/>
  <c r="P83" i="2050"/>
  <c r="N83" i="2050"/>
  <c r="O83" i="2050" s="1"/>
  <c r="X86" i="2050"/>
  <c r="V86" i="2050"/>
  <c r="P82" i="2050"/>
  <c r="N82" i="2050"/>
  <c r="X85" i="2050"/>
  <c r="W85" i="2050"/>
  <c r="V85" i="2050"/>
  <c r="P101" i="2050"/>
  <c r="N101" i="2050"/>
  <c r="O101" i="2050" s="1"/>
  <c r="X84" i="2050"/>
  <c r="W84" i="2050"/>
  <c r="V84" i="2050"/>
  <c r="P74" i="2050"/>
  <c r="N74" i="2050"/>
  <c r="O74" i="2050" s="1"/>
  <c r="X83" i="2050"/>
  <c r="W83" i="2050"/>
  <c r="V83" i="2050"/>
  <c r="P71" i="2050"/>
  <c r="N71" i="2050"/>
  <c r="O71" i="2050" s="1"/>
  <c r="X82" i="2050"/>
  <c r="W82" i="2050"/>
  <c r="V82" i="2050"/>
  <c r="P70" i="2050"/>
  <c r="N70" i="2050"/>
  <c r="O70" i="2050" s="1"/>
  <c r="X81" i="2050"/>
  <c r="W81" i="2050"/>
  <c r="V81" i="2050"/>
  <c r="P73" i="2050"/>
  <c r="N73" i="2050"/>
  <c r="O73" i="2050" s="1"/>
  <c r="X80" i="2050"/>
  <c r="W80" i="2050"/>
  <c r="V80" i="2050"/>
  <c r="P76" i="2050"/>
  <c r="N76" i="2050"/>
  <c r="O76" i="2050" s="1"/>
  <c r="X79" i="2050"/>
  <c r="W79" i="2050"/>
  <c r="V79" i="2050"/>
  <c r="P100" i="2050"/>
  <c r="N100" i="2050"/>
  <c r="O100" i="2050" s="1"/>
  <c r="X78" i="2050"/>
  <c r="W78" i="2050"/>
  <c r="V78" i="2050"/>
  <c r="P81" i="2050"/>
  <c r="N81" i="2050"/>
  <c r="O81" i="2050" s="1"/>
  <c r="X77" i="2050"/>
  <c r="W77" i="2050"/>
  <c r="V77" i="2050"/>
  <c r="P60" i="2050"/>
  <c r="N60" i="2050"/>
  <c r="O60" i="2050" s="1"/>
  <c r="X76" i="2050"/>
  <c r="W76" i="2050"/>
  <c r="V76" i="2050"/>
  <c r="P77" i="2050"/>
  <c r="N77" i="2050"/>
  <c r="O77" i="2050" s="1"/>
  <c r="X75" i="2050"/>
  <c r="W75" i="2050"/>
  <c r="V75" i="2050"/>
  <c r="P67" i="2050"/>
  <c r="N67" i="2050"/>
  <c r="O67" i="2050" s="1"/>
  <c r="X74" i="2050"/>
  <c r="V74" i="2050"/>
  <c r="P57" i="2050"/>
  <c r="N57" i="2050"/>
  <c r="O57" i="2050" s="1"/>
  <c r="X73" i="2050"/>
  <c r="W73" i="2050"/>
  <c r="V73" i="2050"/>
  <c r="P65" i="2050"/>
  <c r="N65" i="2050"/>
  <c r="O65" i="2050" s="1"/>
  <c r="X72" i="2050"/>
  <c r="W72" i="2050"/>
  <c r="V72" i="2050"/>
  <c r="P68" i="2050"/>
  <c r="N68" i="2050"/>
  <c r="O68" i="2050" s="1"/>
  <c r="X71" i="2050"/>
  <c r="W71" i="2050"/>
  <c r="V71" i="2050"/>
  <c r="P79" i="2050"/>
  <c r="N79" i="2050"/>
  <c r="O79" i="2050" s="1"/>
  <c r="X70" i="2050"/>
  <c r="W70" i="2050"/>
  <c r="V70" i="2050"/>
  <c r="P64" i="2050"/>
  <c r="N64" i="2050"/>
  <c r="X69" i="2050"/>
  <c r="W69" i="2050"/>
  <c r="V69" i="2050"/>
  <c r="P69" i="2050"/>
  <c r="N69" i="2050"/>
  <c r="O69" i="2050" s="1"/>
  <c r="X68" i="2050"/>
  <c r="W68" i="2050"/>
  <c r="V68" i="2050"/>
  <c r="P59" i="2050"/>
  <c r="N59" i="2050"/>
  <c r="O59" i="2050" s="1"/>
  <c r="X67" i="2050"/>
  <c r="W67" i="2050"/>
  <c r="V67" i="2050"/>
  <c r="P75" i="2050"/>
  <c r="N75" i="2050"/>
  <c r="O75" i="2050" s="1"/>
  <c r="X66" i="2050"/>
  <c r="W66" i="2050"/>
  <c r="V66" i="2050"/>
  <c r="P72" i="2050"/>
  <c r="N72" i="2050"/>
  <c r="X65" i="2050"/>
  <c r="W65" i="2050"/>
  <c r="V65" i="2050"/>
  <c r="P99" i="2050"/>
  <c r="N99" i="2050"/>
  <c r="X64" i="2050"/>
  <c r="W64" i="2050"/>
  <c r="V64" i="2050"/>
  <c r="P66" i="2050"/>
  <c r="N66" i="2050"/>
  <c r="X63" i="2050"/>
  <c r="W63" i="2050"/>
  <c r="V63" i="2050"/>
  <c r="P97" i="2050"/>
  <c r="N97" i="2050"/>
  <c r="O97" i="2050" s="1"/>
  <c r="X62" i="2050"/>
  <c r="W62" i="2050"/>
  <c r="V62" i="2050"/>
  <c r="P42" i="2050"/>
  <c r="N42" i="2050"/>
  <c r="X61" i="2050"/>
  <c r="W61" i="2050"/>
  <c r="V61" i="2050"/>
  <c r="P56" i="2050"/>
  <c r="N56" i="2050"/>
  <c r="O56" i="2050" s="1"/>
  <c r="X60" i="2050"/>
  <c r="W60" i="2050"/>
  <c r="V60" i="2050"/>
  <c r="P47" i="2050"/>
  <c r="N47" i="2050"/>
  <c r="O47" i="2050" s="1"/>
  <c r="X59" i="2050"/>
  <c r="V59" i="2050"/>
  <c r="P50" i="2050"/>
  <c r="N50" i="2050"/>
  <c r="X58" i="2050"/>
  <c r="V58" i="2050"/>
  <c r="P61" i="2050"/>
  <c r="N61" i="2050"/>
  <c r="O61" i="2050" s="1"/>
  <c r="X57" i="2050"/>
  <c r="W57" i="2050"/>
  <c r="V57" i="2050"/>
  <c r="P40" i="2050"/>
  <c r="N40" i="2050"/>
  <c r="X56" i="2050"/>
  <c r="W56" i="2050"/>
  <c r="V56" i="2050"/>
  <c r="P54" i="2050"/>
  <c r="N54" i="2050"/>
  <c r="O54" i="2050" s="1"/>
  <c r="X55" i="2050"/>
  <c r="W55" i="2050"/>
  <c r="V55" i="2050"/>
  <c r="P62" i="2050"/>
  <c r="N62" i="2050"/>
  <c r="O62" i="2050" s="1"/>
  <c r="X54" i="2050"/>
  <c r="W54" i="2050"/>
  <c r="V54" i="2050"/>
  <c r="P49" i="2050"/>
  <c r="N49" i="2050"/>
  <c r="O49" i="2050" s="1"/>
  <c r="X53" i="2050"/>
  <c r="W53" i="2050"/>
  <c r="V53" i="2050"/>
  <c r="S53" i="2050"/>
  <c r="P46" i="2050"/>
  <c r="N46" i="2050"/>
  <c r="O46" i="2050" s="1"/>
  <c r="X52" i="2050"/>
  <c r="W52" i="2050"/>
  <c r="V52" i="2050"/>
  <c r="S52" i="2050"/>
  <c r="P58" i="2050"/>
  <c r="N58" i="2050"/>
  <c r="X51" i="2050"/>
  <c r="W51" i="2050"/>
  <c r="V51" i="2050"/>
  <c r="S51" i="2050"/>
  <c r="P96" i="2050"/>
  <c r="N96" i="2050"/>
  <c r="O96" i="2050" s="1"/>
  <c r="X50" i="2050"/>
  <c r="W50" i="2050"/>
  <c r="V50" i="2050"/>
  <c r="S50" i="2050"/>
  <c r="P44" i="2050"/>
  <c r="N44" i="2050"/>
  <c r="O44" i="2050" s="1"/>
  <c r="X49" i="2050"/>
  <c r="W49" i="2050"/>
  <c r="V49" i="2050"/>
  <c r="S49" i="2050"/>
  <c r="P52" i="2050"/>
  <c r="N52" i="2050"/>
  <c r="O52" i="2050" s="1"/>
  <c r="X48" i="2050"/>
  <c r="W48" i="2050"/>
  <c r="V48" i="2050"/>
  <c r="S48" i="2050"/>
  <c r="P41" i="2050"/>
  <c r="N41" i="2050"/>
  <c r="O41" i="2050" s="1"/>
  <c r="X47" i="2050"/>
  <c r="W47" i="2050"/>
  <c r="V47" i="2050"/>
  <c r="S47" i="2050"/>
  <c r="P48" i="2050"/>
  <c r="N48" i="2050"/>
  <c r="X46" i="2050"/>
  <c r="W46" i="2050"/>
  <c r="V46" i="2050"/>
  <c r="S46" i="2050"/>
  <c r="P53" i="2050"/>
  <c r="N53" i="2050"/>
  <c r="O53" i="2050" s="1"/>
  <c r="X45" i="2050"/>
  <c r="W45" i="2050"/>
  <c r="V45" i="2050"/>
  <c r="S45" i="2050"/>
  <c r="P37" i="2050"/>
  <c r="N37" i="2050"/>
  <c r="O37" i="2050" s="1"/>
  <c r="X44" i="2050"/>
  <c r="W44" i="2050"/>
  <c r="V44" i="2050"/>
  <c r="S44" i="2050"/>
  <c r="P55" i="2050"/>
  <c r="N55" i="2050"/>
  <c r="O55" i="2050" s="1"/>
  <c r="X43" i="2050"/>
  <c r="W43" i="2050"/>
  <c r="V43" i="2050"/>
  <c r="S43" i="2050"/>
  <c r="P43" i="2050"/>
  <c r="N43" i="2050"/>
  <c r="O43" i="2050" s="1"/>
  <c r="X42" i="2050"/>
  <c r="W42" i="2050"/>
  <c r="V42" i="2050"/>
  <c r="S42" i="2050"/>
  <c r="P39" i="2050"/>
  <c r="N39" i="2050"/>
  <c r="O39" i="2050" s="1"/>
  <c r="X41" i="2050"/>
  <c r="W41" i="2050"/>
  <c r="V41" i="2050"/>
  <c r="S41" i="2050"/>
  <c r="P36" i="2050"/>
  <c r="N36" i="2050"/>
  <c r="O36" i="2050" s="1"/>
  <c r="X40" i="2050"/>
  <c r="W40" i="2050"/>
  <c r="V40" i="2050"/>
  <c r="S40" i="2050"/>
  <c r="P45" i="2050"/>
  <c r="N45" i="2050"/>
  <c r="O45" i="2050" s="1"/>
  <c r="X39" i="2050"/>
  <c r="W39" i="2050"/>
  <c r="V39" i="2050"/>
  <c r="S39" i="2050"/>
  <c r="P35" i="2050"/>
  <c r="N35" i="2050"/>
  <c r="O35" i="2050" s="1"/>
  <c r="X38" i="2050"/>
  <c r="W38" i="2050"/>
  <c r="V38" i="2050"/>
  <c r="S38" i="2050"/>
  <c r="P51" i="2050"/>
  <c r="N51" i="2050"/>
  <c r="O51" i="2050" s="1"/>
  <c r="X37" i="2050"/>
  <c r="W37" i="2050"/>
  <c r="V37" i="2050"/>
  <c r="S37" i="2050"/>
  <c r="P38" i="2050"/>
  <c r="N38" i="2050"/>
  <c r="O38" i="2050" s="1"/>
  <c r="X36" i="2050"/>
  <c r="W36" i="2050"/>
  <c r="V36" i="2050"/>
  <c r="S36" i="2050"/>
  <c r="P78" i="2050"/>
  <c r="N78" i="2050"/>
  <c r="O78" i="2050" s="1"/>
  <c r="X35" i="2050"/>
  <c r="W35" i="2050"/>
  <c r="V35" i="2050"/>
  <c r="S35" i="2050"/>
  <c r="P63" i="2050"/>
  <c r="N63" i="2050"/>
  <c r="O63" i="2050" s="1"/>
  <c r="P29" i="2050"/>
  <c r="N29" i="2050"/>
  <c r="P20" i="2050"/>
  <c r="N20" i="2050"/>
  <c r="P19" i="2050"/>
  <c r="N19" i="2050"/>
  <c r="P30" i="2050"/>
  <c r="N30" i="2050"/>
  <c r="P28" i="2050"/>
  <c r="N28" i="2050"/>
  <c r="P32" i="2050"/>
  <c r="N32" i="2050"/>
  <c r="P22" i="2050"/>
  <c r="N22" i="2050"/>
  <c r="P24" i="2050"/>
  <c r="N24" i="2050"/>
  <c r="P26" i="2050"/>
  <c r="N26" i="2050"/>
  <c r="P31" i="2050"/>
  <c r="N31" i="2050"/>
  <c r="P25" i="2050"/>
  <c r="N25" i="2050"/>
  <c r="P27" i="2050"/>
  <c r="N27" i="2050"/>
  <c r="P23" i="2050"/>
  <c r="N23" i="2050"/>
  <c r="P18" i="2050"/>
  <c r="N18" i="2050"/>
  <c r="P21" i="2050"/>
  <c r="N21" i="2050"/>
  <c r="P17" i="2050"/>
  <c r="N17" i="2050"/>
  <c r="P16" i="2050"/>
  <c r="N16" i="2050"/>
</calcChain>
</file>

<file path=xl/sharedStrings.xml><?xml version="1.0" encoding="utf-8"?>
<sst xmlns="http://schemas.openxmlformats.org/spreadsheetml/2006/main" count="447" uniqueCount="205">
  <si>
    <t>Mannschaftswertung</t>
  </si>
  <si>
    <t>Ges.</t>
  </si>
  <si>
    <t>Name</t>
  </si>
  <si>
    <t>Vorname</t>
  </si>
  <si>
    <t>Wolfgang Schöllhammer</t>
  </si>
  <si>
    <t>Eichhaldestrasse 131</t>
  </si>
  <si>
    <t>72574 Bad Urach</t>
  </si>
  <si>
    <t>Ligaobmann</t>
  </si>
  <si>
    <t>Württ.Schützenverband</t>
  </si>
  <si>
    <t>Bezirk Neckar</t>
  </si>
  <si>
    <t>Kreis „Hohen-Urach“</t>
  </si>
  <si>
    <t>Tel: (07125) 1616</t>
  </si>
  <si>
    <t>mail: sch-w@t-online.de</t>
  </si>
  <si>
    <t>Datum</t>
  </si>
  <si>
    <t>-</t>
  </si>
  <si>
    <t xml:space="preserve">Termine </t>
  </si>
  <si>
    <t>Fax: (07125) 1800</t>
  </si>
  <si>
    <t>HubGi Hülben</t>
  </si>
  <si>
    <t>Durch-gang</t>
  </si>
  <si>
    <t>Uhrzeit</t>
  </si>
  <si>
    <t>Begegnung</t>
  </si>
  <si>
    <t>Anlage</t>
  </si>
  <si>
    <t>Urach</t>
  </si>
  <si>
    <t>Metzingen</t>
  </si>
  <si>
    <t>Hülben</t>
  </si>
  <si>
    <t>SV Urach 2</t>
  </si>
  <si>
    <t>SV Urach 1</t>
  </si>
  <si>
    <t>Platz</t>
  </si>
  <si>
    <t>Verein</t>
  </si>
  <si>
    <t>1 Run.</t>
  </si>
  <si>
    <t>2 Run.</t>
  </si>
  <si>
    <t>3 Run.</t>
  </si>
  <si>
    <t>Durch schnitt</t>
  </si>
  <si>
    <t>E i n z e l w e r t u n g</t>
  </si>
  <si>
    <t>Pl.</t>
  </si>
  <si>
    <t>AK</t>
  </si>
  <si>
    <t>M</t>
  </si>
  <si>
    <t>Unterhebelrepetiergewehr GK 50m</t>
  </si>
  <si>
    <t>Tel:  (07125) 1616</t>
  </si>
  <si>
    <t>Scheiben</t>
  </si>
  <si>
    <t>Elch</t>
  </si>
  <si>
    <t>Bison</t>
  </si>
  <si>
    <t>Bär</t>
  </si>
  <si>
    <t>Krannich</t>
  </si>
  <si>
    <t>Thomas</t>
  </si>
  <si>
    <t>Schöllhammer</t>
  </si>
  <si>
    <t>Wolfgang</t>
  </si>
  <si>
    <t>Eckert</t>
  </si>
  <si>
    <t>Sommer</t>
  </si>
  <si>
    <t>Steffen</t>
  </si>
  <si>
    <t>Streble</t>
  </si>
  <si>
    <t>Jürgen</t>
  </si>
  <si>
    <t>Eberle</t>
  </si>
  <si>
    <t>Bernd</t>
  </si>
  <si>
    <t>Margit</t>
  </si>
  <si>
    <t>Vollmer</t>
  </si>
  <si>
    <t>Clemens</t>
  </si>
  <si>
    <t>Liedtke</t>
  </si>
  <si>
    <t>Frank</t>
  </si>
  <si>
    <t>Stückle</t>
  </si>
  <si>
    <t>Markus</t>
  </si>
  <si>
    <t>Janovsky</t>
  </si>
  <si>
    <t>Albert</t>
  </si>
  <si>
    <t>Preuss</t>
  </si>
  <si>
    <t>Marcel</t>
  </si>
  <si>
    <t>Walter</t>
  </si>
  <si>
    <t>Nuhiu</t>
  </si>
  <si>
    <t>Shaban</t>
  </si>
  <si>
    <t>Bernauer</t>
  </si>
  <si>
    <t>Andreas</t>
  </si>
  <si>
    <t>SV Metzingen 2</t>
  </si>
  <si>
    <t>SV Metzingen 1</t>
  </si>
  <si>
    <t>Schmierer</t>
  </si>
  <si>
    <t>Jochen</t>
  </si>
  <si>
    <t>Müller</t>
  </si>
  <si>
    <t>Manfred</t>
  </si>
  <si>
    <t>Kärcher</t>
  </si>
  <si>
    <t>Elke</t>
  </si>
  <si>
    <t>Bracher</t>
  </si>
  <si>
    <t>Christian</t>
  </si>
  <si>
    <t>Linke</t>
  </si>
  <si>
    <t>Herwart</t>
  </si>
  <si>
    <t>SG Bempflingen 1</t>
  </si>
  <si>
    <t>SV Sondelfingen</t>
  </si>
  <si>
    <t>Jäger</t>
  </si>
  <si>
    <t>Anton</t>
  </si>
  <si>
    <t>Kapche</t>
  </si>
  <si>
    <t>Reinhold</t>
  </si>
  <si>
    <t>Alexander</t>
  </si>
  <si>
    <t>SV Großbettlingen 1</t>
  </si>
  <si>
    <t>Zoratti</t>
  </si>
  <si>
    <t>Claudio</t>
  </si>
  <si>
    <t>Stefan</t>
  </si>
  <si>
    <t>Heisler</t>
  </si>
  <si>
    <t>Oliver</t>
  </si>
  <si>
    <t>Götz</t>
  </si>
  <si>
    <t>Karl</t>
  </si>
  <si>
    <t>Dennis</t>
  </si>
  <si>
    <t>Marvin</t>
  </si>
  <si>
    <t>Colomba</t>
  </si>
  <si>
    <t>Eulberg</t>
  </si>
  <si>
    <t>Martina</t>
  </si>
  <si>
    <t>Hacker</t>
  </si>
  <si>
    <t>Ingrid</t>
  </si>
  <si>
    <t>Armin</t>
  </si>
  <si>
    <t>Alleingang</t>
  </si>
  <si>
    <t>KKSV Neuhausen</t>
  </si>
  <si>
    <t>SV Metzingen 3</t>
  </si>
  <si>
    <t>Bärmann</t>
  </si>
  <si>
    <t>Otto</t>
  </si>
  <si>
    <t>Fassel</t>
  </si>
  <si>
    <t>Klaus</t>
  </si>
  <si>
    <t>Ostojic</t>
  </si>
  <si>
    <t>Dejan</t>
  </si>
  <si>
    <t>Petrovic</t>
  </si>
  <si>
    <t>Toplica</t>
  </si>
  <si>
    <t>Reicherter</t>
  </si>
  <si>
    <t>Mathias</t>
  </si>
  <si>
    <t>Häfner</t>
  </si>
  <si>
    <t>Diana</t>
  </si>
  <si>
    <t>Kallweit</t>
  </si>
  <si>
    <t>Landmann</t>
  </si>
  <si>
    <t>Zappke</t>
  </si>
  <si>
    <t>Joachim</t>
  </si>
  <si>
    <t>Reiner</t>
  </si>
  <si>
    <t>Nitz</t>
  </si>
  <si>
    <t>Gerd</t>
  </si>
  <si>
    <t>Giese</t>
  </si>
  <si>
    <t>Holger</t>
  </si>
  <si>
    <t>Leinweber</t>
  </si>
  <si>
    <t>Ernst</t>
  </si>
  <si>
    <t>Blumtritt</t>
  </si>
  <si>
    <t>Georg</t>
  </si>
  <si>
    <t>Grau</t>
  </si>
  <si>
    <t>Ulrich</t>
  </si>
  <si>
    <t>Gehlhaar</t>
  </si>
  <si>
    <t>Lars</t>
  </si>
  <si>
    <t>Uwe</t>
  </si>
  <si>
    <t>John</t>
  </si>
  <si>
    <t>Rohloff</t>
  </si>
  <si>
    <t>Schock</t>
  </si>
  <si>
    <t>Reno</t>
  </si>
  <si>
    <t>Susanne</t>
  </si>
  <si>
    <t>SV Riederich 2</t>
  </si>
  <si>
    <t>SV Riederich 1</t>
  </si>
  <si>
    <t>Stiefel</t>
  </si>
  <si>
    <t>Buck</t>
  </si>
  <si>
    <t xml:space="preserve">Wünsche </t>
  </si>
  <si>
    <t>Mähring</t>
  </si>
  <si>
    <t xml:space="preserve">Sebastian </t>
  </si>
  <si>
    <t>Daniel</t>
  </si>
  <si>
    <t>Leitner</t>
  </si>
  <si>
    <t>Ulli</t>
  </si>
  <si>
    <t>Schall</t>
  </si>
  <si>
    <t>Matthias</t>
  </si>
  <si>
    <t>SG Bempflingen 2</t>
  </si>
  <si>
    <t>SV Reicheneck</t>
  </si>
  <si>
    <t>Sges Bempflingen 1</t>
  </si>
  <si>
    <t>Sges Bempflingen 2</t>
  </si>
  <si>
    <t>Konietzny</t>
  </si>
  <si>
    <t>Kühfuß</t>
  </si>
  <si>
    <t>Hasselberg</t>
  </si>
  <si>
    <t>Natalie</t>
  </si>
  <si>
    <t>Fischer</t>
  </si>
  <si>
    <t>Norbert</t>
  </si>
  <si>
    <t>Wünsche</t>
  </si>
  <si>
    <t>Elian</t>
  </si>
  <si>
    <t>Dzubiella</t>
  </si>
  <si>
    <t>Constantin</t>
  </si>
  <si>
    <t>Meier</t>
  </si>
  <si>
    <t>Moritz</t>
  </si>
  <si>
    <t>SV Dettingen 1</t>
  </si>
  <si>
    <t>SV Dettingen 2</t>
  </si>
  <si>
    <t>SV Eningen</t>
  </si>
  <si>
    <t>SV Großbettlingen</t>
  </si>
  <si>
    <t>Bastian</t>
  </si>
  <si>
    <t>Oravetz</t>
  </si>
  <si>
    <t>Schanz</t>
  </si>
  <si>
    <t>Saison 2025</t>
  </si>
  <si>
    <t>Baur</t>
  </si>
  <si>
    <t>Hittinger</t>
  </si>
  <si>
    <t>Timo</t>
  </si>
  <si>
    <t>Wurm</t>
  </si>
  <si>
    <t>Pia</t>
  </si>
  <si>
    <t>Saskia</t>
  </si>
  <si>
    <t>Handschuh</t>
  </si>
  <si>
    <t>Veith</t>
  </si>
  <si>
    <t>Volker</t>
  </si>
  <si>
    <t>Wolf</t>
  </si>
  <si>
    <t>Ciurlin</t>
  </si>
  <si>
    <t>Casian</t>
  </si>
  <si>
    <t>Zizelmann</t>
  </si>
  <si>
    <t>Michael</t>
  </si>
  <si>
    <t>Schuster</t>
  </si>
  <si>
    <t>Eduard</t>
  </si>
  <si>
    <t>Kaiser</t>
  </si>
  <si>
    <t>Florian</t>
  </si>
  <si>
    <t>Wurster</t>
  </si>
  <si>
    <t>Karl-Friedrich</t>
  </si>
  <si>
    <t>Haug</t>
  </si>
  <si>
    <t xml:space="preserve"> </t>
  </si>
  <si>
    <t>2. Wettkampf</t>
  </si>
  <si>
    <t>Anlage: Urach</t>
  </si>
  <si>
    <t>Anlage: Hülben</t>
  </si>
  <si>
    <t>Anlage: Metzingen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</si>
</sst>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\ dd/mm/yyyy"/>
    <numFmt numFmtId="165" formatCode="0.0"/>
    <numFmt numFmtId="166" formatCode=";;;"/>
    <numFmt numFmtId="167" formatCode="[$-407]General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1"/>
      <color indexed="12"/>
      <name val="Arial"/>
      <family val="2"/>
    </font>
    <font>
      <u/>
      <sz val="10"/>
      <color indexed="12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12"/>
      <name val="Arial"/>
      <family val="2"/>
    </font>
    <font>
      <b/>
      <sz val="14"/>
      <color indexed="8"/>
      <name val="Arial"/>
      <family val="2"/>
    </font>
    <font>
      <sz val="11"/>
      <color indexed="8"/>
      <name val="MetaPlusL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theme="10"/>
      <name val="MetaPlusLF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MetaPlusLF"/>
    </font>
    <font>
      <u/>
      <sz val="11"/>
      <color rgb="FF626666"/>
      <name val="MetaPlusLF"/>
    </font>
    <font>
      <sz val="11"/>
      <color theme="1"/>
      <name val="MetaPlusLF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1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8" fillId="0" borderId="0"/>
    <xf numFmtId="0" fontId="18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33" applyNumberFormat="0" applyAlignment="0" applyProtection="0"/>
    <xf numFmtId="0" fontId="25" fillId="24" borderId="34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35" applyNumberFormat="0" applyFill="0" applyAlignment="0" applyProtection="0"/>
    <xf numFmtId="0" fontId="29" fillId="0" borderId="36" applyNumberFormat="0" applyFill="0" applyAlignment="0" applyProtection="0"/>
    <xf numFmtId="0" fontId="30" fillId="0" borderId="37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33" applyNumberFormat="0" applyAlignment="0" applyProtection="0"/>
    <xf numFmtId="0" fontId="32" fillId="0" borderId="38" applyNumberFormat="0" applyFill="0" applyAlignment="0" applyProtection="0"/>
    <xf numFmtId="0" fontId="18" fillId="25" borderId="39" applyNumberFormat="0" applyFont="0" applyAlignment="0" applyProtection="0"/>
    <xf numFmtId="0" fontId="33" fillId="23" borderId="40" applyNumberFormat="0" applyAlignment="0" applyProtection="0"/>
    <xf numFmtId="0" fontId="34" fillId="0" borderId="0" applyNumberFormat="0" applyFill="0" applyBorder="0" applyAlignment="0" applyProtection="0"/>
    <xf numFmtId="0" fontId="35" fillId="0" borderId="41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39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167" fontId="41" fillId="0" borderId="0"/>
    <xf numFmtId="0" fontId="38" fillId="0" borderId="0"/>
    <xf numFmtId="0" fontId="41" fillId="0" borderId="0"/>
    <xf numFmtId="0" fontId="42" fillId="0" borderId="0" applyNumberFormat="0" applyFill="0" applyBorder="0" applyAlignment="0" applyProtection="0"/>
    <xf numFmtId="0" fontId="43" fillId="0" borderId="0"/>
  </cellStyleXfs>
  <cellXfs count="141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 vertical="justify"/>
    </xf>
    <xf numFmtId="0" fontId="11" fillId="0" borderId="0" xfId="0" applyFont="1"/>
    <xf numFmtId="0" fontId="12" fillId="0" borderId="0" xfId="0" applyFont="1"/>
    <xf numFmtId="0" fontId="13" fillId="0" borderId="0" xfId="1" applyFont="1" applyBorder="1" applyAlignment="1" applyProtection="1"/>
    <xf numFmtId="0" fontId="14" fillId="0" borderId="0" xfId="0" applyFont="1"/>
    <xf numFmtId="0" fontId="10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9" fillId="0" borderId="0" xfId="3" applyFont="1"/>
    <xf numFmtId="0" fontId="19" fillId="0" borderId="0" xfId="3" applyFont="1" applyAlignment="1">
      <alignment horizontal="center" vertical="center"/>
    </xf>
    <xf numFmtId="0" fontId="19" fillId="0" borderId="0" xfId="3" applyFont="1" applyAlignment="1">
      <alignment horizontal="center"/>
    </xf>
    <xf numFmtId="0" fontId="20" fillId="0" borderId="0" xfId="3" applyFont="1"/>
    <xf numFmtId="165" fontId="19" fillId="0" borderId="0" xfId="3" applyNumberFormat="1" applyFont="1"/>
    <xf numFmtId="0" fontId="18" fillId="0" borderId="0" xfId="3"/>
    <xf numFmtId="0" fontId="20" fillId="0" borderId="1" xfId="3" applyFont="1" applyBorder="1" applyAlignment="1">
      <alignment horizontal="center" vertical="center"/>
    </xf>
    <xf numFmtId="0" fontId="19" fillId="0" borderId="2" xfId="3" applyFont="1" applyBorder="1" applyAlignment="1">
      <alignment horizontal="center" vertical="center"/>
    </xf>
    <xf numFmtId="0" fontId="20" fillId="0" borderId="2" xfId="3" applyFont="1" applyBorder="1" applyAlignment="1">
      <alignment horizontal="left" vertical="center" indent="1"/>
    </xf>
    <xf numFmtId="0" fontId="19" fillId="0" borderId="2" xfId="3" applyFont="1" applyBorder="1" applyAlignment="1">
      <alignment horizontal="center" vertical="center" wrapText="1"/>
    </xf>
    <xf numFmtId="0" fontId="19" fillId="2" borderId="2" xfId="3" applyFont="1" applyFill="1" applyBorder="1" applyAlignment="1">
      <alignment horizontal="center" vertical="center" wrapText="1"/>
    </xf>
    <xf numFmtId="0" fontId="19" fillId="2" borderId="0" xfId="3" applyFont="1" applyFill="1" applyAlignment="1">
      <alignment horizontal="center"/>
    </xf>
    <xf numFmtId="2" fontId="19" fillId="0" borderId="0" xfId="3" applyNumberFormat="1" applyFont="1"/>
    <xf numFmtId="0" fontId="19" fillId="2" borderId="0" xfId="3" applyFont="1" applyFill="1"/>
    <xf numFmtId="0" fontId="10" fillId="0" borderId="0" xfId="0" applyFont="1"/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2" fillId="0" borderId="0" xfId="3" applyFont="1" applyAlignment="1">
      <alignment vertical="center"/>
    </xf>
    <xf numFmtId="0" fontId="13" fillId="3" borderId="0" xfId="1" applyFont="1" applyFill="1" applyBorder="1" applyAlignment="1" applyProtection="1"/>
    <xf numFmtId="0" fontId="19" fillId="2" borderId="7" xfId="3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2" xfId="3" applyFont="1" applyBorder="1" applyAlignment="1">
      <alignment horizontal="center" vertical="top" wrapText="1"/>
    </xf>
    <xf numFmtId="0" fontId="19" fillId="0" borderId="2" xfId="3" applyFont="1" applyBorder="1" applyAlignment="1">
      <alignment horizontal="center" vertical="top"/>
    </xf>
    <xf numFmtId="0" fontId="17" fillId="0" borderId="0" xfId="0" applyFont="1"/>
    <xf numFmtId="0" fontId="3" fillId="3" borderId="0" xfId="4" applyFont="1" applyFill="1"/>
    <xf numFmtId="0" fontId="18" fillId="3" borderId="0" xfId="4" applyFill="1"/>
    <xf numFmtId="0" fontId="3" fillId="3" borderId="0" xfId="4" applyFont="1" applyFill="1" applyAlignment="1">
      <alignment horizontal="center"/>
    </xf>
    <xf numFmtId="0" fontId="14" fillId="3" borderId="0" xfId="4" applyFont="1" applyFill="1"/>
    <xf numFmtId="166" fontId="3" fillId="3" borderId="0" xfId="4" applyNumberFormat="1" applyFont="1" applyFill="1"/>
    <xf numFmtId="0" fontId="10" fillId="3" borderId="0" xfId="4" applyFont="1" applyFill="1" applyAlignment="1">
      <alignment vertical="top" wrapText="1"/>
    </xf>
    <xf numFmtId="0" fontId="4" fillId="3" borderId="0" xfId="4" applyFont="1" applyFill="1" applyAlignment="1">
      <alignment horizontal="left" vertical="justify"/>
    </xf>
    <xf numFmtId="0" fontId="5" fillId="3" borderId="0" xfId="4" applyFont="1" applyFill="1" applyAlignment="1">
      <alignment horizontal="center"/>
    </xf>
    <xf numFmtId="0" fontId="12" fillId="3" borderId="0" xfId="4" applyFont="1" applyFill="1"/>
    <xf numFmtId="0" fontId="4" fillId="3" borderId="0" xfId="4" applyFont="1" applyFill="1"/>
    <xf numFmtId="166" fontId="4" fillId="3" borderId="0" xfId="4" applyNumberFormat="1" applyFont="1" applyFill="1"/>
    <xf numFmtId="0" fontId="11" fillId="3" borderId="0" xfId="4" applyFont="1" applyFill="1"/>
    <xf numFmtId="0" fontId="6" fillId="3" borderId="0" xfId="4" applyFont="1" applyFill="1" applyAlignment="1">
      <alignment horizontal="center"/>
    </xf>
    <xf numFmtId="0" fontId="15" fillId="3" borderId="0" xfId="4" applyFont="1" applyFill="1" applyAlignment="1">
      <alignment vertical="center"/>
    </xf>
    <xf numFmtId="0" fontId="4" fillId="3" borderId="0" xfId="4" applyFont="1" applyFill="1" applyAlignment="1">
      <alignment horizontal="center"/>
    </xf>
    <xf numFmtId="0" fontId="7" fillId="3" borderId="0" xfId="4" applyFont="1" applyFill="1"/>
    <xf numFmtId="0" fontId="8" fillId="3" borderId="0" xfId="4" applyFont="1" applyFill="1"/>
    <xf numFmtId="166" fontId="8" fillId="3" borderId="0" xfId="4" applyNumberFormat="1" applyFont="1" applyFill="1"/>
    <xf numFmtId="0" fontId="4" fillId="3" borderId="0" xfId="4" applyFont="1" applyFill="1" applyAlignment="1">
      <alignment vertical="center"/>
    </xf>
    <xf numFmtId="0" fontId="5" fillId="3" borderId="0" xfId="4" applyFont="1" applyFill="1" applyAlignment="1">
      <alignment vertical="center"/>
    </xf>
    <xf numFmtId="166" fontId="5" fillId="3" borderId="0" xfId="4" applyNumberFormat="1" applyFont="1" applyFill="1" applyAlignment="1">
      <alignment horizontal="center" vertical="center"/>
    </xf>
    <xf numFmtId="0" fontId="18" fillId="3" borderId="3" xfId="4" applyFill="1" applyBorder="1" applyAlignment="1">
      <alignment horizontal="center" textRotation="90" wrapText="1"/>
    </xf>
    <xf numFmtId="0" fontId="3" fillId="3" borderId="0" xfId="4" applyFont="1" applyFill="1" applyAlignment="1">
      <alignment vertical="center"/>
    </xf>
    <xf numFmtId="166" fontId="3" fillId="3" borderId="0" xfId="4" applyNumberFormat="1" applyFont="1" applyFill="1" applyAlignment="1">
      <alignment vertical="center"/>
    </xf>
    <xf numFmtId="0" fontId="11" fillId="3" borderId="0" xfId="4" applyFont="1" applyFill="1" applyAlignment="1">
      <alignment horizontal="center"/>
    </xf>
    <xf numFmtId="166" fontId="11" fillId="3" borderId="0" xfId="4" applyNumberFormat="1" applyFont="1" applyFill="1"/>
    <xf numFmtId="0" fontId="5" fillId="3" borderId="0" xfId="4" applyFont="1" applyFill="1" applyAlignment="1">
      <alignment horizontal="center" vertical="center"/>
    </xf>
    <xf numFmtId="0" fontId="5" fillId="3" borderId="16" xfId="4" applyFont="1" applyFill="1" applyBorder="1" applyAlignment="1">
      <alignment horizontal="center" vertical="center"/>
    </xf>
    <xf numFmtId="0" fontId="6" fillId="26" borderId="15" xfId="4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9" fillId="0" borderId="0" xfId="3" applyFont="1" applyAlignment="1">
      <alignment horizontal="center"/>
    </xf>
    <xf numFmtId="0" fontId="12" fillId="0" borderId="19" xfId="3" applyFont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2" fillId="0" borderId="20" xfId="3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0" fontId="11" fillId="3" borderId="4" xfId="4" applyFont="1" applyFill="1" applyBorder="1" applyAlignment="1">
      <alignment horizontal="center" vertical="center"/>
    </xf>
    <xf numFmtId="0" fontId="11" fillId="3" borderId="10" xfId="4" applyFont="1" applyFill="1" applyBorder="1" applyAlignment="1">
      <alignment horizontal="center" vertical="center"/>
    </xf>
    <xf numFmtId="0" fontId="11" fillId="3" borderId="5" xfId="4" applyFont="1" applyFill="1" applyBorder="1" applyAlignment="1">
      <alignment horizontal="center" vertical="center"/>
    </xf>
    <xf numFmtId="0" fontId="11" fillId="4" borderId="14" xfId="4" applyFont="1" applyFill="1" applyBorder="1" applyAlignment="1">
      <alignment horizontal="center" vertical="center"/>
    </xf>
    <xf numFmtId="1" fontId="11" fillId="3" borderId="43" xfId="4" applyNumberFormat="1" applyFont="1" applyFill="1" applyBorder="1" applyAlignment="1">
      <alignment horizontal="center" vertical="center"/>
    </xf>
    <xf numFmtId="1" fontId="11" fillId="3" borderId="44" xfId="4" applyNumberFormat="1" applyFont="1" applyFill="1" applyBorder="1" applyAlignment="1">
      <alignment horizontal="center" vertical="center"/>
    </xf>
    <xf numFmtId="20" fontId="11" fillId="3" borderId="26" xfId="4" applyNumberFormat="1" applyFont="1" applyFill="1" applyBorder="1" applyAlignment="1">
      <alignment horizontal="center" vertical="center"/>
    </xf>
    <xf numFmtId="20" fontId="11" fillId="3" borderId="27" xfId="4" applyNumberFormat="1" applyFont="1" applyFill="1" applyBorder="1" applyAlignment="1">
      <alignment horizontal="center" vertical="center"/>
    </xf>
    <xf numFmtId="20" fontId="11" fillId="3" borderId="32" xfId="4" applyNumberFormat="1" applyFont="1" applyFill="1" applyBorder="1" applyAlignment="1">
      <alignment horizontal="center" vertical="center"/>
    </xf>
    <xf numFmtId="20" fontId="11" fillId="3" borderId="31" xfId="4" applyNumberFormat="1" applyFont="1" applyFill="1" applyBorder="1" applyAlignment="1">
      <alignment horizontal="center" vertical="center"/>
    </xf>
    <xf numFmtId="1" fontId="11" fillId="3" borderId="3" xfId="4" applyNumberFormat="1" applyFont="1" applyFill="1" applyBorder="1" applyAlignment="1">
      <alignment horizontal="center" vertical="center"/>
    </xf>
    <xf numFmtId="1" fontId="11" fillId="3" borderId="42" xfId="4" applyNumberFormat="1" applyFont="1" applyFill="1" applyBorder="1" applyAlignment="1">
      <alignment horizontal="center" vertical="center"/>
    </xf>
    <xf numFmtId="0" fontId="11" fillId="3" borderId="26" xfId="4" applyFont="1" applyFill="1" applyBorder="1" applyAlignment="1">
      <alignment horizontal="center" vertical="center"/>
    </xf>
    <xf numFmtId="0" fontId="11" fillId="3" borderId="27" xfId="4" applyFont="1" applyFill="1" applyBorder="1" applyAlignment="1">
      <alignment horizontal="center" vertical="center"/>
    </xf>
    <xf numFmtId="0" fontId="11" fillId="3" borderId="32" xfId="4" applyFont="1" applyFill="1" applyBorder="1" applyAlignment="1">
      <alignment horizontal="center" vertical="center"/>
    </xf>
    <xf numFmtId="0" fontId="11" fillId="3" borderId="31" xfId="4" applyFont="1" applyFill="1" applyBorder="1" applyAlignment="1">
      <alignment horizontal="center" vertical="center"/>
    </xf>
    <xf numFmtId="0" fontId="18" fillId="0" borderId="27" xfId="4" applyBorder="1"/>
    <xf numFmtId="0" fontId="18" fillId="0" borderId="32" xfId="4" applyBorder="1"/>
    <xf numFmtId="0" fontId="18" fillId="0" borderId="31" xfId="4" applyBorder="1"/>
    <xf numFmtId="0" fontId="11" fillId="3" borderId="6" xfId="4" applyFont="1" applyFill="1" applyBorder="1" applyAlignment="1">
      <alignment horizontal="center" vertical="center"/>
    </xf>
    <xf numFmtId="0" fontId="5" fillId="3" borderId="23" xfId="4" applyFont="1" applyFill="1" applyBorder="1" applyAlignment="1">
      <alignment horizontal="center" vertical="center"/>
    </xf>
    <xf numFmtId="0" fontId="5" fillId="3" borderId="15" xfId="4" applyFont="1" applyFill="1" applyBorder="1" applyAlignment="1">
      <alignment horizontal="center" vertical="center"/>
    </xf>
    <xf numFmtId="0" fontId="5" fillId="3" borderId="24" xfId="4" applyFont="1" applyFill="1" applyBorder="1" applyAlignment="1">
      <alignment horizontal="center" vertical="center"/>
    </xf>
    <xf numFmtId="0" fontId="12" fillId="3" borderId="20" xfId="4" applyFont="1" applyFill="1" applyBorder="1" applyAlignment="1">
      <alignment horizontal="center" vertical="center"/>
    </xf>
    <xf numFmtId="0" fontId="12" fillId="3" borderId="21" xfId="4" applyFont="1" applyFill="1" applyBorder="1" applyAlignment="1">
      <alignment horizontal="center" vertical="center"/>
    </xf>
    <xf numFmtId="0" fontId="12" fillId="3" borderId="25" xfId="4" applyFont="1" applyFill="1" applyBorder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15" xfId="4" applyFont="1" applyFill="1" applyBorder="1" applyAlignment="1">
      <alignment horizontal="center" vertical="center"/>
    </xf>
    <xf numFmtId="0" fontId="17" fillId="3" borderId="27" xfId="4" applyFont="1" applyFill="1" applyBorder="1" applyAlignment="1">
      <alignment horizontal="center" vertical="center"/>
    </xf>
    <xf numFmtId="0" fontId="4" fillId="3" borderId="3" xfId="4" applyFont="1" applyFill="1" applyBorder="1" applyAlignment="1">
      <alignment horizontal="center" vertical="center"/>
    </xf>
    <xf numFmtId="0" fontId="4" fillId="3" borderId="28" xfId="4" applyFont="1" applyFill="1" applyBorder="1" applyAlignment="1">
      <alignment horizontal="center" vertical="center"/>
    </xf>
    <xf numFmtId="164" fontId="11" fillId="3" borderId="23" xfId="4" applyNumberFormat="1" applyFont="1" applyFill="1" applyBorder="1" applyAlignment="1">
      <alignment horizontal="center" vertical="center"/>
    </xf>
    <xf numFmtId="164" fontId="11" fillId="3" borderId="15" xfId="4" applyNumberFormat="1" applyFont="1" applyFill="1" applyBorder="1" applyAlignment="1">
      <alignment horizontal="center" vertical="center"/>
    </xf>
    <xf numFmtId="164" fontId="11" fillId="3" borderId="24" xfId="4" applyNumberFormat="1" applyFont="1" applyFill="1" applyBorder="1" applyAlignment="1">
      <alignment horizontal="center" vertical="center"/>
    </xf>
    <xf numFmtId="164" fontId="11" fillId="3" borderId="17" xfId="4" applyNumberFormat="1" applyFont="1" applyFill="1" applyBorder="1" applyAlignment="1">
      <alignment horizontal="center" vertical="center"/>
    </xf>
    <xf numFmtId="164" fontId="11" fillId="3" borderId="0" xfId="4" applyNumberFormat="1" applyFont="1" applyFill="1" applyAlignment="1">
      <alignment horizontal="center" vertical="center"/>
    </xf>
    <xf numFmtId="164" fontId="11" fillId="3" borderId="18" xfId="4" applyNumberFormat="1" applyFont="1" applyFill="1" applyBorder="1" applyAlignment="1">
      <alignment horizontal="center" vertical="center"/>
    </xf>
    <xf numFmtId="164" fontId="11" fillId="3" borderId="29" xfId="4" applyNumberFormat="1" applyFont="1" applyFill="1" applyBorder="1" applyAlignment="1">
      <alignment horizontal="center" vertical="center"/>
    </xf>
    <xf numFmtId="164" fontId="11" fillId="3" borderId="16" xfId="4" applyNumberFormat="1" applyFont="1" applyFill="1" applyBorder="1" applyAlignment="1">
      <alignment horizontal="center" vertical="center"/>
    </xf>
    <xf numFmtId="164" fontId="11" fillId="3" borderId="30" xfId="4" applyNumberFormat="1" applyFont="1" applyFill="1" applyBorder="1" applyAlignment="1">
      <alignment horizontal="center" vertical="center"/>
    </xf>
    <xf numFmtId="1" fontId="11" fillId="3" borderId="27" xfId="4" applyNumberFormat="1" applyFont="1" applyFill="1" applyBorder="1" applyAlignment="1">
      <alignment horizontal="center" vertical="center"/>
    </xf>
    <xf numFmtId="1" fontId="11" fillId="3" borderId="31" xfId="4" applyNumberFormat="1" applyFont="1" applyFill="1" applyBorder="1" applyAlignment="1">
      <alignment horizontal="center" vertical="center"/>
    </xf>
    <xf numFmtId="0" fontId="11" fillId="3" borderId="0" xfId="4" applyFont="1" applyFill="1" applyAlignment="1">
      <alignment horizontal="center" vertical="center"/>
    </xf>
    <xf numFmtId="0" fontId="12" fillId="3" borderId="23" xfId="4" applyFont="1" applyFill="1" applyBorder="1" applyAlignment="1">
      <alignment horizontal="center" vertical="center"/>
    </xf>
    <xf numFmtId="0" fontId="12" fillId="3" borderId="15" xfId="4" applyFont="1" applyFill="1" applyBorder="1" applyAlignment="1">
      <alignment horizontal="center" vertical="center"/>
    </xf>
    <xf numFmtId="0" fontId="12" fillId="3" borderId="27" xfId="4" applyFont="1" applyFill="1" applyBorder="1" applyAlignment="1">
      <alignment horizontal="center" vertical="center"/>
    </xf>
    <xf numFmtId="0" fontId="6" fillId="26" borderId="4" xfId="4" applyFont="1" applyFill="1" applyBorder="1" applyAlignment="1">
      <alignment horizontal="center" vertical="center"/>
    </xf>
    <xf numFmtId="0" fontId="6" fillId="26" borderId="10" xfId="4" applyFont="1" applyFill="1" applyBorder="1" applyAlignment="1">
      <alignment horizontal="center" vertical="center"/>
    </xf>
    <xf numFmtId="164" fontId="11" fillId="3" borderId="11" xfId="4" applyNumberFormat="1" applyFont="1" applyFill="1" applyBorder="1" applyAlignment="1">
      <alignment horizontal="center" vertical="center"/>
    </xf>
    <xf numFmtId="164" fontId="11" fillId="3" borderId="8" xfId="4" applyNumberFormat="1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0" fillId="3" borderId="0" xfId="4" applyFont="1" applyFill="1" applyAlignment="1">
      <alignment horizontal="center" vertical="top" wrapText="1"/>
    </xf>
    <xf numFmtId="0" fontId="10" fillId="3" borderId="0" xfId="4" applyFont="1" applyFill="1" applyAlignment="1">
      <alignment horizontal="center"/>
    </xf>
    <xf numFmtId="20" fontId="11" fillId="3" borderId="0" xfId="4" applyNumberFormat="1" applyFont="1" applyFill="1" applyAlignment="1">
      <alignment horizontal="center" vertical="center"/>
    </xf>
    <xf numFmtId="0" fontId="6" fillId="26" borderId="9" xfId="4" applyFont="1" applyFill="1" applyBorder="1" applyAlignment="1">
      <alignment horizontal="center" vertical="center"/>
    </xf>
    <xf numFmtId="0" fontId="15" fillId="3" borderId="0" xfId="4" applyFont="1" applyFill="1" applyAlignment="1">
      <alignment horizontal="center" vertical="center"/>
    </xf>
    <xf numFmtId="164" fontId="11" fillId="3" borderId="13" xfId="4" applyNumberFormat="1" applyFont="1" applyFill="1" applyBorder="1" applyAlignment="1">
      <alignment horizontal="center" vertical="center"/>
    </xf>
    <xf numFmtId="164" fontId="11" fillId="3" borderId="5" xfId="4" applyNumberFormat="1" applyFont="1" applyFill="1" applyBorder="1" applyAlignment="1">
      <alignment horizontal="center" vertical="center"/>
    </xf>
    <xf numFmtId="0" fontId="11" fillId="3" borderId="14" xfId="4" applyFont="1" applyFill="1" applyBorder="1" applyAlignment="1">
      <alignment horizontal="center" vertical="center"/>
    </xf>
  </cellXfs>
  <cellStyles count="61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40% - Accent1" xfId="11" xr:uid="{00000000-0005-0000-0000-000006000000}"/>
    <cellStyle name="40% - Accent2" xfId="12" xr:uid="{00000000-0005-0000-0000-000007000000}"/>
    <cellStyle name="40% - Accent3" xfId="13" xr:uid="{00000000-0005-0000-0000-000008000000}"/>
    <cellStyle name="40% - Accent4" xfId="14" xr:uid="{00000000-0005-0000-0000-000009000000}"/>
    <cellStyle name="40% - Accent5" xfId="15" xr:uid="{00000000-0005-0000-0000-00000A000000}"/>
    <cellStyle name="40% - Accent6" xfId="16" xr:uid="{00000000-0005-0000-0000-00000B000000}"/>
    <cellStyle name="60% - Accent1" xfId="17" xr:uid="{00000000-0005-0000-0000-00000C000000}"/>
    <cellStyle name="60% - Accent2" xfId="18" xr:uid="{00000000-0005-0000-0000-00000D000000}"/>
    <cellStyle name="60% - Accent3" xfId="19" xr:uid="{00000000-0005-0000-0000-00000E000000}"/>
    <cellStyle name="60% - Accent4" xfId="20" xr:uid="{00000000-0005-0000-0000-00000F000000}"/>
    <cellStyle name="60% - Accent5" xfId="21" xr:uid="{00000000-0005-0000-0000-000010000000}"/>
    <cellStyle name="60% - Accent6" xfId="22" xr:uid="{00000000-0005-0000-0000-000011000000}"/>
    <cellStyle name="Accent1" xfId="23" xr:uid="{00000000-0005-0000-0000-000012000000}"/>
    <cellStyle name="Accent2" xfId="24" xr:uid="{00000000-0005-0000-0000-000013000000}"/>
    <cellStyle name="Accent3" xfId="25" xr:uid="{00000000-0005-0000-0000-000014000000}"/>
    <cellStyle name="Accent4" xfId="26" xr:uid="{00000000-0005-0000-0000-000015000000}"/>
    <cellStyle name="Accent5" xfId="27" xr:uid="{00000000-0005-0000-0000-000016000000}"/>
    <cellStyle name="Accent6" xfId="28" xr:uid="{00000000-0005-0000-0000-000017000000}"/>
    <cellStyle name="Bad" xfId="29" xr:uid="{00000000-0005-0000-0000-000018000000}"/>
    <cellStyle name="Calculation" xfId="30" xr:uid="{00000000-0005-0000-0000-000019000000}"/>
    <cellStyle name="Check Cell" xfId="31" xr:uid="{00000000-0005-0000-0000-00001A000000}"/>
    <cellStyle name="Excel Built-in Normal" xfId="56" xr:uid="{E5B00530-29DE-4EC0-9F8F-98C3A747D07B}"/>
    <cellStyle name="Explanatory Text" xfId="32" xr:uid="{00000000-0005-0000-0000-00001B000000}"/>
    <cellStyle name="Good" xfId="33" xr:uid="{00000000-0005-0000-0000-00001C000000}"/>
    <cellStyle name="Heading 1" xfId="34" xr:uid="{00000000-0005-0000-0000-00001D000000}"/>
    <cellStyle name="Heading 2" xfId="35" xr:uid="{00000000-0005-0000-0000-00001E000000}"/>
    <cellStyle name="Heading 3" xfId="36" xr:uid="{00000000-0005-0000-0000-00001F000000}"/>
    <cellStyle name="Heading 4" xfId="37" xr:uid="{00000000-0005-0000-0000-000020000000}"/>
    <cellStyle name="Input" xfId="38" xr:uid="{00000000-0005-0000-0000-000022000000}"/>
    <cellStyle name="Link" xfId="1" builtinId="8"/>
    <cellStyle name="Link 2" xfId="46" xr:uid="{7EEE4EA3-4579-46D3-AA0C-E78D772BCF15}"/>
    <cellStyle name="Link 2 2" xfId="49" xr:uid="{986666B5-B347-4BFA-A6B7-FDC9691C5502}"/>
    <cellStyle name="Link 3" xfId="50" xr:uid="{930FD433-4CF4-43DC-98CD-3372157D3810}"/>
    <cellStyle name="Link 4" xfId="59" xr:uid="{0FB2F11D-6173-4E0E-9A9E-47CFCE0D03A9}"/>
    <cellStyle name="Linked Cell" xfId="39" xr:uid="{00000000-0005-0000-0000-000023000000}"/>
    <cellStyle name="Note" xfId="40" xr:uid="{00000000-0005-0000-0000-000024000000}"/>
    <cellStyle name="Output" xfId="41" xr:uid="{00000000-0005-0000-0000-000025000000}"/>
    <cellStyle name="Standard" xfId="0" builtinId="0"/>
    <cellStyle name="Standard 10" xfId="60" xr:uid="{82C935F6-DDC2-4F17-84B5-8173A102AB58}"/>
    <cellStyle name="Standard 2" xfId="4" xr:uid="{00000000-0005-0000-0000-000027000000}"/>
    <cellStyle name="Standard 2 2" xfId="45" xr:uid="{7871E0F5-099C-47E1-A0F8-A3A4402646F5}"/>
    <cellStyle name="Standard 2 3" xfId="48" xr:uid="{6FBE9C62-677D-4AB9-A84D-2018BE9CA267}"/>
    <cellStyle name="Standard 3" xfId="2" xr:uid="{00000000-0005-0000-0000-000028000000}"/>
    <cellStyle name="Standard 3 2" xfId="47" xr:uid="{0506EC73-34E2-44B4-8E52-6BF90CDCCFA2}"/>
    <cellStyle name="Standard 3 3" xfId="51" xr:uid="{EFE5D524-5437-4F87-950A-293B98F60EA0}"/>
    <cellStyle name="Standard 4" xfId="52" xr:uid="{E8745E7F-DD5E-4E50-84B8-34EE47B91C3F}"/>
    <cellStyle name="Standard 5" xfId="53" xr:uid="{27E6AAF9-7FD9-46FD-9AF4-490DD2B7A4E9}"/>
    <cellStyle name="Standard 6" xfId="54" xr:uid="{E7E82C68-E1E7-4285-B7DE-B208D21E4B65}"/>
    <cellStyle name="Standard 7" xfId="55" xr:uid="{FE52A271-DC55-4040-943F-7FEBD7480DD9}"/>
    <cellStyle name="Standard 8" xfId="57" xr:uid="{4EDC5631-ED50-4E0D-843C-C62CCACE86E6}"/>
    <cellStyle name="Standard 9" xfId="58" xr:uid="{C4E79CA3-B476-40DB-9495-BCF3B6B5AEFA}"/>
    <cellStyle name="Standard_6_Runde_Ordonnanzgewehr_2013" xfId="3" xr:uid="{00000000-0005-0000-0000-000029000000}"/>
    <cellStyle name="Title" xfId="42" xr:uid="{00000000-0005-0000-0000-00002A000000}"/>
    <cellStyle name="Total" xfId="43" xr:uid="{00000000-0005-0000-0000-00002B000000}"/>
    <cellStyle name="Warning Text" xfId="44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667484</xdr:colOff>
      <xdr:row>1</xdr:row>
      <xdr:rowOff>65943</xdr:rowOff>
    </xdr:from>
    <xdr:to>
      <xdr:col>4</xdr:col>
      <xdr:colOff>580294</xdr:colOff>
      <xdr:row>7</xdr:row>
      <xdr:rowOff>124935</xdr:rowOff>
    </xdr:to>
    <xdr:pic>
      <xdr:nvPicPr>
        <xdr:cNvPr id="2" name="Picture 25" descr="wappen_kreis_bw">
          <a:extLst>
            <a:ext uri="{FF2B5EF4-FFF2-40B4-BE49-F238E27FC236}">
              <a16:creationId xmlns:a16="http://schemas.microsoft.com/office/drawing/2014/main" id="{4150CE35-26AA-4205-9CD0-BE5399BEB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2992" y="124558"/>
          <a:ext cx="1073394" cy="12195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7</xdr:col>
      <xdr:colOff>114300</xdr:colOff>
      <xdr:row>9</xdr:row>
      <xdr:rowOff>85725</xdr:rowOff>
    </xdr:to>
    <xdr:pic>
      <xdr:nvPicPr>
        <xdr:cNvPr id="2" name="Picture 1" descr="wappen_kreis_bw">
          <a:extLst>
            <a:ext uri="{FF2B5EF4-FFF2-40B4-BE49-F238E27FC236}">
              <a16:creationId xmlns:a16="http://schemas.microsoft.com/office/drawing/2014/main" id="{095E7585-015D-43CF-B4C6-6F8217C4F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0"/>
          <a:ext cx="1684020" cy="1922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Wolfgang/Desktop/Ergebnisformular_KK_Kreis_Hohen_Urac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weise zum Ausfüllen"/>
      <sheetName val="KK Liegend"/>
      <sheetName val="KK 3x 20"/>
      <sheetName val="Sportpistole"/>
      <sheetName val="Ordonnanz"/>
      <sheetName val="Verein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SG Bempflingen</v>
          </cell>
        </row>
        <row r="3">
          <cell r="A3" t="str">
            <v>SG Hengen</v>
          </cell>
        </row>
        <row r="4">
          <cell r="A4" t="str">
            <v>SG Hülben</v>
          </cell>
        </row>
        <row r="5">
          <cell r="A5" t="str">
            <v>SG Neckartenzlingen</v>
          </cell>
        </row>
        <row r="6">
          <cell r="A6" t="str">
            <v>SG Zainingen</v>
          </cell>
        </row>
        <row r="7">
          <cell r="A7" t="str">
            <v>SV Dettingen</v>
          </cell>
        </row>
        <row r="8">
          <cell r="A8" t="str">
            <v>SV Eningen</v>
          </cell>
        </row>
        <row r="9">
          <cell r="A9" t="str">
            <v>SV Grabenstetten</v>
          </cell>
        </row>
        <row r="10">
          <cell r="A10" t="str">
            <v>SV Großbettlingen</v>
          </cell>
        </row>
        <row r="11">
          <cell r="A11" t="str">
            <v>SV Metzingen</v>
          </cell>
        </row>
        <row r="12">
          <cell r="A12" t="str">
            <v>SV Neuhausen</v>
          </cell>
        </row>
        <row r="13">
          <cell r="A13" t="str">
            <v>SV Reicheneck</v>
          </cell>
        </row>
        <row r="14">
          <cell r="A14" t="str">
            <v>SV Riederich</v>
          </cell>
        </row>
        <row r="15">
          <cell r="A15" t="str">
            <v>SV Schlaitdorf</v>
          </cell>
        </row>
        <row r="16">
          <cell r="A16" t="str">
            <v>SV Sondelfingen</v>
          </cell>
        </row>
        <row r="17">
          <cell r="A17" t="str">
            <v>SV Urach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-w@t-online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ch-w@t-onlin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78C1B-1017-442C-9D72-D51D6C6ADBF0}">
  <dimension ref="A1:AH117"/>
  <sheetViews>
    <sheetView tabSelected="1" topLeftCell="A66" zoomScale="130" zoomScaleNormal="130" workbookViewId="0">
      <selection activeCell="E35" sqref="E35:P116"/>
    </sheetView>
  </sheetViews>
  <sheetFormatPr baseColWidth="10" defaultColWidth="0" defaultRowHeight="13.2"/>
  <cols>
    <col min="1" max="1" width="1.5546875" style="16" customWidth="1"/>
    <col min="2" max="2" width="10.5546875" style="16" hidden="1" customWidth="1"/>
    <col min="3" max="3" width="4" style="16" customWidth="1"/>
    <col min="4" max="4" width="2.33203125" style="17" customWidth="1"/>
    <col min="5" max="5" width="18.109375" style="16" bestFit="1" customWidth="1"/>
    <col min="6" max="6" width="11.109375" style="16" customWidth="1"/>
    <col min="7" max="7" width="15.6640625" style="16" customWidth="1"/>
    <col min="8" max="8" width="3.88671875" style="16" customWidth="1"/>
    <col min="9" max="9" width="3.88671875" style="18" customWidth="1"/>
    <col min="10" max="10" width="3.88671875" style="16" customWidth="1"/>
    <col min="11" max="11" width="2.88671875" style="16" customWidth="1"/>
    <col min="12" max="12" width="3.88671875" style="16" customWidth="1"/>
    <col min="13" max="13" width="3" style="16" customWidth="1"/>
    <col min="14" max="14" width="4.88671875" style="16" customWidth="1"/>
    <col min="15" max="15" width="5.33203125" style="16" customWidth="1"/>
    <col min="16" max="16" width="3.6640625" style="16" customWidth="1"/>
    <col min="17" max="17" width="1.109375" style="16" customWidth="1"/>
    <col min="18" max="18" width="11.44140625" style="16" hidden="1" customWidth="1"/>
    <col min="19" max="19" width="18.109375" style="16" hidden="1" customWidth="1"/>
    <col min="20" max="21" width="11.44140625" style="16" hidden="1" customWidth="1"/>
    <col min="22" max="22" width="17.5546875" style="16" hidden="1" customWidth="1"/>
    <col min="23" max="23" width="15" hidden="1" customWidth="1"/>
    <col min="24" max="24" width="18" style="16" hidden="1" customWidth="1"/>
    <col min="25" max="34" width="0" style="16" hidden="1" customWidth="1"/>
    <col min="35" max="16384" width="11.44140625" style="16" hidden="1"/>
  </cols>
  <sheetData>
    <row r="1" spans="3:33" ht="5.25" customHeight="1"/>
    <row r="2" spans="3:33" s="4" customFormat="1" ht="15" customHeight="1">
      <c r="J2" s="12" t="s">
        <v>7</v>
      </c>
      <c r="L2" s="14"/>
    </row>
    <row r="3" spans="3:33" s="4" customFormat="1" ht="18" customHeight="1">
      <c r="D3"/>
      <c r="L3" s="14"/>
    </row>
    <row r="4" spans="3:33" s="4" customFormat="1" ht="18" customHeight="1">
      <c r="E4" s="75" t="s">
        <v>8</v>
      </c>
      <c r="F4" s="75"/>
      <c r="G4" s="75"/>
      <c r="H4" s="13"/>
      <c r="I4" s="13"/>
      <c r="J4" s="9" t="s">
        <v>4</v>
      </c>
      <c r="R4" s="13"/>
      <c r="Z4" s="8"/>
      <c r="AA4" s="6"/>
      <c r="AB4" s="10"/>
      <c r="AF4" s="3"/>
      <c r="AG4" s="3"/>
    </row>
    <row r="5" spans="3:33" s="4" customFormat="1" ht="18" customHeight="1">
      <c r="E5" s="76" t="s">
        <v>9</v>
      </c>
      <c r="F5" s="76"/>
      <c r="G5" s="76"/>
      <c r="H5" s="30"/>
      <c r="I5" s="30"/>
      <c r="J5" s="9" t="s">
        <v>5</v>
      </c>
      <c r="AA5" s="2"/>
      <c r="AF5" s="3"/>
      <c r="AG5" s="3"/>
    </row>
    <row r="6" spans="3:33" s="4" customFormat="1" ht="18" customHeight="1">
      <c r="E6" s="76" t="s">
        <v>10</v>
      </c>
      <c r="F6" s="76"/>
      <c r="G6" s="76"/>
      <c r="H6" s="30"/>
      <c r="I6" s="30"/>
      <c r="J6" s="9" t="s">
        <v>6</v>
      </c>
      <c r="AF6" s="3"/>
      <c r="AG6" s="3"/>
    </row>
    <row r="7" spans="3:33" s="4" customFormat="1" ht="4.5" customHeight="1">
      <c r="L7" s="14"/>
      <c r="S7" s="15"/>
      <c r="T7" s="15"/>
      <c r="U7" s="15"/>
      <c r="V7" s="15"/>
      <c r="X7" s="15"/>
    </row>
    <row r="8" spans="3:33" s="4" customFormat="1" ht="18" customHeight="1">
      <c r="D8" s="1"/>
      <c r="E8" s="76" t="s">
        <v>178</v>
      </c>
      <c r="F8" s="76"/>
      <c r="G8" s="76"/>
      <c r="J8" s="9" t="s">
        <v>11</v>
      </c>
      <c r="L8" s="14"/>
      <c r="AF8" s="5"/>
    </row>
    <row r="9" spans="3:33" s="4" customFormat="1" ht="18" customHeight="1">
      <c r="D9" s="1"/>
      <c r="E9" s="1"/>
      <c r="F9" s="41" t="s">
        <v>201</v>
      </c>
      <c r="J9" s="9" t="s">
        <v>16</v>
      </c>
      <c r="L9" s="14"/>
      <c r="AD9" s="7"/>
      <c r="AE9" s="7"/>
      <c r="AG9" s="7"/>
    </row>
    <row r="10" spans="3:33" s="4" customFormat="1" ht="15" customHeight="1">
      <c r="D10" s="1"/>
      <c r="E10" s="1"/>
      <c r="J10" s="11" t="s">
        <v>12</v>
      </c>
      <c r="L10" s="14"/>
      <c r="R10" s="15"/>
      <c r="S10" s="15"/>
      <c r="T10" s="15"/>
      <c r="U10" s="15"/>
      <c r="V10" s="15"/>
      <c r="X10" s="15"/>
    </row>
    <row r="11" spans="3:33" s="4" customFormat="1" ht="15" customHeight="1">
      <c r="D11" s="1"/>
      <c r="E11" s="1"/>
      <c r="G11" s="7"/>
      <c r="I11" s="7"/>
      <c r="J11" s="7"/>
      <c r="L11" s="14"/>
    </row>
    <row r="12" spans="3:33" s="4" customFormat="1" ht="21" customHeight="1">
      <c r="C12" s="77" t="s">
        <v>37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</row>
    <row r="13" spans="3:33" s="4" customFormat="1" ht="9" customHeight="1" thickBot="1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33" s="4" customFormat="1" ht="21" customHeight="1" thickBot="1">
      <c r="D14" s="35"/>
      <c r="E14" s="35"/>
      <c r="F14" s="78" t="s"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80"/>
    </row>
    <row r="15" spans="3:33" s="4" customFormat="1" ht="24" customHeight="1">
      <c r="D15" s="1"/>
      <c r="E15" s="1"/>
      <c r="F15" s="31" t="s">
        <v>27</v>
      </c>
      <c r="G15" s="32" t="s">
        <v>28</v>
      </c>
      <c r="H15" s="33" t="s">
        <v>29</v>
      </c>
      <c r="I15" s="38" t="s">
        <v>36</v>
      </c>
      <c r="J15" s="33" t="s">
        <v>30</v>
      </c>
      <c r="K15" s="38" t="s">
        <v>36</v>
      </c>
      <c r="L15" s="33" t="s">
        <v>31</v>
      </c>
      <c r="M15" s="38" t="s">
        <v>36</v>
      </c>
      <c r="N15" s="34" t="s">
        <v>1</v>
      </c>
      <c r="O15" s="33" t="s">
        <v>32</v>
      </c>
      <c r="P15" s="33" t="s">
        <v>36</v>
      </c>
    </row>
    <row r="16" spans="3:33" ht="12.75" customHeight="1">
      <c r="E16" s="71"/>
      <c r="F16" s="16">
        <v>1</v>
      </c>
      <c r="G16" s="16" t="s">
        <v>17</v>
      </c>
      <c r="H16" s="16">
        <v>409</v>
      </c>
      <c r="I16" s="18">
        <v>3</v>
      </c>
      <c r="J16" s="16">
        <v>430</v>
      </c>
      <c r="K16" s="16">
        <v>14</v>
      </c>
      <c r="N16" s="19">
        <f t="shared" ref="N16:N32" si="0">H16+J16+L16</f>
        <v>839</v>
      </c>
      <c r="O16" s="20">
        <f>SUM(N16/2)</f>
        <v>419.5</v>
      </c>
      <c r="P16" s="16">
        <f t="shared" ref="P16:P32" si="1">(I16+K16+M16)</f>
        <v>17</v>
      </c>
      <c r="Q16" s="21"/>
    </row>
    <row r="17" spans="5:17" ht="12.75" customHeight="1">
      <c r="E17" s="71"/>
      <c r="F17" s="16">
        <v>2</v>
      </c>
      <c r="G17" s="16" t="s">
        <v>71</v>
      </c>
      <c r="H17" s="16">
        <v>420</v>
      </c>
      <c r="I17" s="18">
        <v>8</v>
      </c>
      <c r="J17" s="16">
        <v>412</v>
      </c>
      <c r="K17" s="16">
        <v>3</v>
      </c>
      <c r="N17" s="19">
        <f t="shared" si="0"/>
        <v>832</v>
      </c>
      <c r="O17" s="20">
        <f t="shared" ref="O17:O32" si="2">SUM(N17/2)</f>
        <v>416</v>
      </c>
      <c r="P17" s="16">
        <f t="shared" si="1"/>
        <v>11</v>
      </c>
      <c r="Q17" s="21"/>
    </row>
    <row r="18" spans="5:17" ht="12.75" customHeight="1">
      <c r="E18" s="72"/>
      <c r="F18" s="16">
        <v>3</v>
      </c>
      <c r="G18" s="16" t="s">
        <v>171</v>
      </c>
      <c r="H18" s="16">
        <v>400</v>
      </c>
      <c r="I18" s="18">
        <v>5</v>
      </c>
      <c r="J18" s="16">
        <v>423</v>
      </c>
      <c r="K18" s="16">
        <v>8</v>
      </c>
      <c r="N18" s="19">
        <f t="shared" si="0"/>
        <v>823</v>
      </c>
      <c r="O18" s="20">
        <f t="shared" si="2"/>
        <v>411.5</v>
      </c>
      <c r="P18" s="16">
        <f t="shared" si="1"/>
        <v>13</v>
      </c>
      <c r="Q18" s="21"/>
    </row>
    <row r="19" spans="5:17" ht="12.75" customHeight="1">
      <c r="E19" s="71"/>
      <c r="F19" s="16">
        <v>4</v>
      </c>
      <c r="G19" s="16" t="s">
        <v>70</v>
      </c>
      <c r="H19" s="16">
        <v>399</v>
      </c>
      <c r="I19" s="18">
        <v>2</v>
      </c>
      <c r="J19" s="16">
        <v>414</v>
      </c>
      <c r="K19" s="16">
        <v>7</v>
      </c>
      <c r="N19" s="19">
        <f t="shared" si="0"/>
        <v>813</v>
      </c>
      <c r="O19" s="20">
        <f t="shared" si="2"/>
        <v>406.5</v>
      </c>
      <c r="P19" s="16">
        <f t="shared" si="1"/>
        <v>9</v>
      </c>
      <c r="Q19" s="21"/>
    </row>
    <row r="20" spans="5:17" ht="12.75" customHeight="1">
      <c r="E20" s="71"/>
      <c r="F20" s="16">
        <v>5</v>
      </c>
      <c r="G20" s="16" t="s">
        <v>107</v>
      </c>
      <c r="H20" s="16">
        <v>407</v>
      </c>
      <c r="I20" s="18">
        <v>4</v>
      </c>
      <c r="J20" s="16">
        <v>400</v>
      </c>
      <c r="K20" s="16">
        <v>5</v>
      </c>
      <c r="N20" s="19">
        <f t="shared" si="0"/>
        <v>807</v>
      </c>
      <c r="O20" s="20">
        <f t="shared" si="2"/>
        <v>403.5</v>
      </c>
      <c r="P20" s="16">
        <f t="shared" si="1"/>
        <v>9</v>
      </c>
      <c r="Q20" s="21"/>
    </row>
    <row r="21" spans="5:17" ht="12.75" customHeight="1">
      <c r="E21" s="71"/>
      <c r="F21" s="16">
        <v>6</v>
      </c>
      <c r="G21" s="16" t="s">
        <v>26</v>
      </c>
      <c r="H21" s="16">
        <v>405</v>
      </c>
      <c r="I21" s="18">
        <v>5</v>
      </c>
      <c r="J21" s="16">
        <v>401</v>
      </c>
      <c r="K21" s="16">
        <v>6</v>
      </c>
      <c r="N21" s="19">
        <f t="shared" si="0"/>
        <v>806</v>
      </c>
      <c r="O21" s="20">
        <f t="shared" si="2"/>
        <v>403</v>
      </c>
      <c r="P21" s="16">
        <f t="shared" si="1"/>
        <v>11</v>
      </c>
      <c r="Q21" s="21"/>
    </row>
    <row r="22" spans="5:17" ht="12.75" customHeight="1">
      <c r="E22" s="72"/>
      <c r="F22" s="16">
        <v>7</v>
      </c>
      <c r="G22" s="16" t="s">
        <v>82</v>
      </c>
      <c r="H22" s="16">
        <v>401</v>
      </c>
      <c r="I22" s="18">
        <v>4</v>
      </c>
      <c r="J22" s="16">
        <v>390</v>
      </c>
      <c r="K22" s="16">
        <v>3</v>
      </c>
      <c r="N22" s="19">
        <f t="shared" si="0"/>
        <v>791</v>
      </c>
      <c r="O22" s="20">
        <f t="shared" si="2"/>
        <v>395.5</v>
      </c>
      <c r="P22" s="16">
        <f t="shared" si="1"/>
        <v>7</v>
      </c>
      <c r="Q22" s="21"/>
    </row>
    <row r="23" spans="5:17" ht="12.75" customHeight="1">
      <c r="E23" s="72"/>
      <c r="F23" s="16">
        <v>8</v>
      </c>
      <c r="G23" s="16" t="s">
        <v>25</v>
      </c>
      <c r="H23" s="16">
        <v>382</v>
      </c>
      <c r="I23" s="18">
        <v>1</v>
      </c>
      <c r="J23" s="16">
        <v>408</v>
      </c>
      <c r="K23" s="16">
        <v>7</v>
      </c>
      <c r="N23" s="19">
        <f t="shared" si="0"/>
        <v>790</v>
      </c>
      <c r="O23" s="20">
        <f t="shared" si="2"/>
        <v>395</v>
      </c>
      <c r="P23" s="16">
        <f t="shared" si="1"/>
        <v>8</v>
      </c>
      <c r="Q23" s="21"/>
    </row>
    <row r="24" spans="5:17" ht="12.75" customHeight="1">
      <c r="E24" s="71"/>
      <c r="F24" s="16">
        <v>9</v>
      </c>
      <c r="G24" s="16" t="s">
        <v>144</v>
      </c>
      <c r="H24" s="16">
        <v>389</v>
      </c>
      <c r="I24" s="18">
        <v>6</v>
      </c>
      <c r="J24" s="16">
        <v>395</v>
      </c>
      <c r="K24" s="16">
        <v>4</v>
      </c>
      <c r="N24" s="19">
        <f t="shared" si="0"/>
        <v>784</v>
      </c>
      <c r="O24" s="20">
        <f t="shared" si="2"/>
        <v>392</v>
      </c>
      <c r="P24" s="16">
        <f t="shared" si="1"/>
        <v>10</v>
      </c>
      <c r="Q24" s="21"/>
    </row>
    <row r="25" spans="5:17" ht="12.75" customHeight="1">
      <c r="E25" s="71"/>
      <c r="F25" s="16">
        <v>10</v>
      </c>
      <c r="G25" s="16" t="s">
        <v>83</v>
      </c>
      <c r="H25" s="16">
        <v>361</v>
      </c>
      <c r="I25" s="18">
        <v>3</v>
      </c>
      <c r="J25" s="16">
        <v>398</v>
      </c>
      <c r="K25" s="16">
        <v>5</v>
      </c>
      <c r="N25" s="19">
        <f t="shared" si="0"/>
        <v>759</v>
      </c>
      <c r="O25" s="20">
        <f t="shared" si="2"/>
        <v>379.5</v>
      </c>
      <c r="P25" s="16">
        <f t="shared" si="1"/>
        <v>8</v>
      </c>
      <c r="Q25" s="21"/>
    </row>
    <row r="26" spans="5:17" ht="12.75" customHeight="1">
      <c r="E26" s="71"/>
      <c r="F26" s="16">
        <v>11</v>
      </c>
      <c r="G26" s="16" t="s">
        <v>155</v>
      </c>
      <c r="H26" s="16">
        <v>341</v>
      </c>
      <c r="I26" s="18">
        <v>4</v>
      </c>
      <c r="J26" s="16">
        <v>394</v>
      </c>
      <c r="K26" s="16">
        <v>3</v>
      </c>
      <c r="N26" s="19">
        <f t="shared" si="0"/>
        <v>735</v>
      </c>
      <c r="O26" s="20">
        <f t="shared" si="2"/>
        <v>367.5</v>
      </c>
      <c r="P26" s="16">
        <f t="shared" si="1"/>
        <v>7</v>
      </c>
      <c r="Q26" s="21"/>
    </row>
    <row r="27" spans="5:17" ht="12.75" customHeight="1">
      <c r="E27" s="71"/>
      <c r="F27" s="16">
        <v>12</v>
      </c>
      <c r="G27" s="16" t="s">
        <v>172</v>
      </c>
      <c r="H27" s="16">
        <v>368</v>
      </c>
      <c r="I27" s="18">
        <v>3</v>
      </c>
      <c r="J27" s="16">
        <v>363</v>
      </c>
      <c r="K27" s="16">
        <v>2</v>
      </c>
      <c r="N27" s="19">
        <f t="shared" si="0"/>
        <v>731</v>
      </c>
      <c r="O27" s="20">
        <f t="shared" si="2"/>
        <v>365.5</v>
      </c>
      <c r="P27" s="16">
        <f t="shared" si="1"/>
        <v>5</v>
      </c>
      <c r="Q27" s="21"/>
    </row>
    <row r="28" spans="5:17" ht="12.75" customHeight="1">
      <c r="E28"/>
      <c r="F28" s="16">
        <v>13</v>
      </c>
      <c r="G28" s="16" t="s">
        <v>106</v>
      </c>
      <c r="H28" s="16">
        <v>367</v>
      </c>
      <c r="I28" s="18">
        <v>5</v>
      </c>
      <c r="J28" s="16">
        <v>363</v>
      </c>
      <c r="K28" s="16">
        <v>1</v>
      </c>
      <c r="N28" s="19">
        <f t="shared" si="0"/>
        <v>730</v>
      </c>
      <c r="O28" s="20">
        <f t="shared" si="2"/>
        <v>365</v>
      </c>
      <c r="P28" s="16">
        <f t="shared" si="1"/>
        <v>6</v>
      </c>
      <c r="Q28" s="21"/>
    </row>
    <row r="29" spans="5:17" ht="12.75" customHeight="1">
      <c r="E29" s="71"/>
      <c r="F29" s="16">
        <v>14</v>
      </c>
      <c r="G29" s="16" t="s">
        <v>173</v>
      </c>
      <c r="H29" s="16">
        <v>347</v>
      </c>
      <c r="I29" s="18">
        <v>2</v>
      </c>
      <c r="J29" s="16">
        <v>379</v>
      </c>
      <c r="K29" s="16">
        <v>3</v>
      </c>
      <c r="N29" s="19">
        <f t="shared" si="0"/>
        <v>726</v>
      </c>
      <c r="O29" s="20">
        <f t="shared" si="2"/>
        <v>363</v>
      </c>
      <c r="P29" s="16">
        <f t="shared" si="1"/>
        <v>5</v>
      </c>
      <c r="Q29" s="21"/>
    </row>
    <row r="30" spans="5:17" ht="12.75" customHeight="1">
      <c r="E30" s="71"/>
      <c r="F30" s="16">
        <v>15</v>
      </c>
      <c r="G30" s="16" t="s">
        <v>143</v>
      </c>
      <c r="H30" s="16">
        <v>294</v>
      </c>
      <c r="I30" s="18">
        <v>3</v>
      </c>
      <c r="J30" s="16">
        <v>367</v>
      </c>
      <c r="K30" s="16">
        <v>1</v>
      </c>
      <c r="N30" s="19">
        <f t="shared" si="0"/>
        <v>661</v>
      </c>
      <c r="O30" s="20">
        <f t="shared" si="2"/>
        <v>330.5</v>
      </c>
      <c r="P30" s="16">
        <f t="shared" si="1"/>
        <v>4</v>
      </c>
      <c r="Q30" s="21"/>
    </row>
    <row r="31" spans="5:17" ht="12.75" customHeight="1">
      <c r="E31" s="71"/>
      <c r="F31" s="16">
        <v>16</v>
      </c>
      <c r="G31" s="16" t="s">
        <v>89</v>
      </c>
      <c r="H31" s="16">
        <v>288</v>
      </c>
      <c r="I31" s="18">
        <v>1</v>
      </c>
      <c r="J31" s="16">
        <v>239</v>
      </c>
      <c r="K31" s="16">
        <v>3</v>
      </c>
      <c r="N31" s="19">
        <f t="shared" si="0"/>
        <v>527</v>
      </c>
      <c r="O31" s="20">
        <f t="shared" si="2"/>
        <v>263.5</v>
      </c>
      <c r="P31" s="16">
        <f t="shared" si="1"/>
        <v>4</v>
      </c>
      <c r="Q31" s="21"/>
    </row>
    <row r="32" spans="5:17" ht="12.75" customHeight="1">
      <c r="F32" s="16">
        <v>17</v>
      </c>
      <c r="G32" s="16" t="s">
        <v>156</v>
      </c>
      <c r="H32" s="16">
        <v>334</v>
      </c>
      <c r="I32" s="18">
        <v>3</v>
      </c>
      <c r="J32" s="16">
        <v>0</v>
      </c>
      <c r="K32" s="16">
        <v>0</v>
      </c>
      <c r="N32" s="19">
        <f t="shared" si="0"/>
        <v>334</v>
      </c>
      <c r="O32" s="20">
        <f t="shared" si="2"/>
        <v>167</v>
      </c>
      <c r="P32" s="16">
        <f t="shared" si="1"/>
        <v>3</v>
      </c>
    </row>
    <row r="33" spans="3:24" ht="30.75" customHeight="1">
      <c r="C33" s="74" t="s">
        <v>33</v>
      </c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</row>
    <row r="34" spans="3:24" ht="20.399999999999999">
      <c r="C34" s="22" t="s">
        <v>34</v>
      </c>
      <c r="D34" s="23" t="s">
        <v>35</v>
      </c>
      <c r="E34" s="24" t="s">
        <v>2</v>
      </c>
      <c r="F34" s="24" t="s">
        <v>3</v>
      </c>
      <c r="G34" s="24" t="s">
        <v>28</v>
      </c>
      <c r="H34" s="39" t="s">
        <v>29</v>
      </c>
      <c r="I34" s="26" t="s">
        <v>36</v>
      </c>
      <c r="J34" s="39" t="s">
        <v>30</v>
      </c>
      <c r="K34" s="26" t="s">
        <v>36</v>
      </c>
      <c r="L34" s="39" t="s">
        <v>31</v>
      </c>
      <c r="M34" s="26" t="s">
        <v>36</v>
      </c>
      <c r="N34" s="40" t="s">
        <v>1</v>
      </c>
      <c r="O34" s="25" t="s">
        <v>32</v>
      </c>
      <c r="P34" s="37" t="s">
        <v>36</v>
      </c>
    </row>
    <row r="35" spans="3:24" ht="10.199999999999999">
      <c r="C35" s="16">
        <v>1</v>
      </c>
      <c r="D35" s="16"/>
      <c r="E35" s="16" t="s">
        <v>52</v>
      </c>
      <c r="F35" s="16" t="s">
        <v>53</v>
      </c>
      <c r="G35" s="16" t="s">
        <v>26</v>
      </c>
      <c r="H35" s="16">
        <v>139</v>
      </c>
      <c r="I35" s="27">
        <v>4</v>
      </c>
      <c r="J35" s="18">
        <v>143</v>
      </c>
      <c r="K35" s="27">
        <v>4</v>
      </c>
      <c r="M35" s="27"/>
      <c r="N35" s="19">
        <f>SUM(H35,J35,L35)</f>
        <v>282</v>
      </c>
      <c r="O35" s="28">
        <f>SUM(N35/2)</f>
        <v>141</v>
      </c>
      <c r="P35" s="29">
        <f>SUM(I35,K35,M35)/1</f>
        <v>8</v>
      </c>
      <c r="S35" s="73" t="str">
        <f t="shared" ref="S35:S53" si="3">E35&amp;", "&amp;F35</f>
        <v>Eberle, Bernd</v>
      </c>
      <c r="T35" s="73"/>
      <c r="U35" s="73"/>
      <c r="V35" s="16" t="str">
        <f t="shared" ref="V35:V74" si="4">E35&amp;" "&amp;F35</f>
        <v>Eberle Bernd</v>
      </c>
      <c r="W35" s="16" t="str">
        <f t="shared" ref="W35:W73" si="5">G35</f>
        <v>SV Urach 1</v>
      </c>
      <c r="X35" s="16" t="str">
        <f t="shared" ref="X35:X74" si="6">F35&amp;", "&amp;E35</f>
        <v>Bernd, Eberle</v>
      </c>
    </row>
    <row r="36" spans="3:24" ht="10.199999999999999">
      <c r="C36" s="16">
        <v>2</v>
      </c>
      <c r="D36" s="16"/>
      <c r="E36" s="16" t="s">
        <v>48</v>
      </c>
      <c r="F36" s="16" t="s">
        <v>49</v>
      </c>
      <c r="G36" s="16" t="s">
        <v>71</v>
      </c>
      <c r="H36" s="16">
        <v>138</v>
      </c>
      <c r="I36" s="27">
        <v>3</v>
      </c>
      <c r="J36" s="18">
        <v>141</v>
      </c>
      <c r="K36" s="27">
        <v>2</v>
      </c>
      <c r="M36" s="27"/>
      <c r="N36" s="19">
        <f>SUM(H36,J36,L36)</f>
        <v>279</v>
      </c>
      <c r="O36" s="28">
        <f>SUM(N36/2)</f>
        <v>139.5</v>
      </c>
      <c r="P36" s="29">
        <f>SUM(I36,K36,M36)/1</f>
        <v>5</v>
      </c>
      <c r="S36" s="73" t="str">
        <f t="shared" si="3"/>
        <v>Sommer, Steffen</v>
      </c>
      <c r="T36" s="73"/>
      <c r="U36" s="73"/>
      <c r="V36" s="16" t="str">
        <f t="shared" si="4"/>
        <v>Sommer Steffen</v>
      </c>
      <c r="W36" s="16" t="str">
        <f t="shared" si="5"/>
        <v>SV Metzingen 1</v>
      </c>
      <c r="X36" s="16" t="str">
        <f t="shared" si="6"/>
        <v>Steffen, Sommer</v>
      </c>
    </row>
    <row r="37" spans="3:24" ht="11.25" customHeight="1">
      <c r="C37" s="16">
        <v>3</v>
      </c>
      <c r="E37" s="16" t="s">
        <v>43</v>
      </c>
      <c r="F37" s="16" t="s">
        <v>44</v>
      </c>
      <c r="G37" s="16" t="s">
        <v>17</v>
      </c>
      <c r="H37" s="16">
        <v>137</v>
      </c>
      <c r="I37" s="27">
        <v>2</v>
      </c>
      <c r="J37" s="18">
        <v>141</v>
      </c>
      <c r="K37" s="27">
        <v>3</v>
      </c>
      <c r="M37" s="27"/>
      <c r="N37" s="19">
        <f>SUM(H37,J37,L37)</f>
        <v>278</v>
      </c>
      <c r="O37" s="28">
        <f>SUM(N37/2)</f>
        <v>139</v>
      </c>
      <c r="P37" s="29">
        <f>SUM(I37,K37,M37)/1</f>
        <v>5</v>
      </c>
      <c r="S37" s="73" t="str">
        <f t="shared" si="3"/>
        <v>Krannich, Thomas</v>
      </c>
      <c r="T37" s="73"/>
      <c r="U37" s="73"/>
      <c r="V37" s="16" t="str">
        <f t="shared" si="4"/>
        <v>Krannich Thomas</v>
      </c>
      <c r="W37" s="16" t="str">
        <f t="shared" si="5"/>
        <v>HubGi Hülben</v>
      </c>
      <c r="X37" s="16" t="str">
        <f t="shared" si="6"/>
        <v>Thomas, Krannich</v>
      </c>
    </row>
    <row r="38" spans="3:24" ht="10.199999999999999">
      <c r="C38" s="16">
        <v>4</v>
      </c>
      <c r="D38" s="16"/>
      <c r="E38" s="16" t="s">
        <v>57</v>
      </c>
      <c r="F38" s="16" t="s">
        <v>58</v>
      </c>
      <c r="G38" s="16" t="s">
        <v>71</v>
      </c>
      <c r="H38" s="16">
        <v>145</v>
      </c>
      <c r="I38" s="27">
        <v>2</v>
      </c>
      <c r="J38" s="18">
        <v>133</v>
      </c>
      <c r="K38" s="27">
        <v>0</v>
      </c>
      <c r="M38" s="27"/>
      <c r="N38" s="19">
        <f>SUM(H38,J38,L38)</f>
        <v>278</v>
      </c>
      <c r="O38" s="28">
        <f>SUM(N38/2)</f>
        <v>139</v>
      </c>
      <c r="P38" s="29">
        <f>SUM(I38,K38,M38)/1</f>
        <v>2</v>
      </c>
      <c r="S38" s="73" t="str">
        <f t="shared" si="3"/>
        <v>Liedtke, Frank</v>
      </c>
      <c r="T38" s="73"/>
      <c r="U38" s="73"/>
      <c r="V38" s="16" t="str">
        <f t="shared" si="4"/>
        <v>Liedtke Frank</v>
      </c>
      <c r="W38" s="16" t="str">
        <f t="shared" si="5"/>
        <v>SV Metzingen 1</v>
      </c>
      <c r="X38" s="16" t="str">
        <f t="shared" si="6"/>
        <v>Frank, Liedtke</v>
      </c>
    </row>
    <row r="39" spans="3:24" ht="11.25" customHeight="1">
      <c r="C39" s="16">
        <v>5</v>
      </c>
      <c r="D39" s="16"/>
      <c r="E39" s="16" t="s">
        <v>72</v>
      </c>
      <c r="F39" s="16" t="s">
        <v>73</v>
      </c>
      <c r="G39" s="16" t="s">
        <v>17</v>
      </c>
      <c r="H39" s="16">
        <v>138</v>
      </c>
      <c r="I39" s="27">
        <v>0</v>
      </c>
      <c r="J39" s="18">
        <v>140</v>
      </c>
      <c r="K39" s="27">
        <v>2</v>
      </c>
      <c r="M39" s="27"/>
      <c r="N39" s="19">
        <f>SUM(H39,J39,L39)</f>
        <v>278</v>
      </c>
      <c r="O39" s="28">
        <f>SUM(N39/2)</f>
        <v>139</v>
      </c>
      <c r="P39" s="29">
        <f>SUM(I39,K39,M39)/1</f>
        <v>2</v>
      </c>
      <c r="S39" s="73" t="str">
        <f t="shared" si="3"/>
        <v>Schmierer, Jochen</v>
      </c>
      <c r="T39" s="73"/>
      <c r="U39" s="73"/>
      <c r="V39" s="16" t="str">
        <f t="shared" si="4"/>
        <v>Schmierer Jochen</v>
      </c>
      <c r="W39" s="16" t="str">
        <f t="shared" si="5"/>
        <v>HubGi Hülben</v>
      </c>
      <c r="X39" s="16" t="str">
        <f t="shared" si="6"/>
        <v>Jochen, Schmierer</v>
      </c>
    </row>
    <row r="40" spans="3:24" ht="11.25" customHeight="1">
      <c r="C40" s="16">
        <v>6</v>
      </c>
      <c r="E40" s="16" t="s">
        <v>125</v>
      </c>
      <c r="F40" s="16" t="s">
        <v>126</v>
      </c>
      <c r="G40" s="16" t="s">
        <v>17</v>
      </c>
      <c r="H40" s="16">
        <v>133</v>
      </c>
      <c r="I40" s="27">
        <v>1</v>
      </c>
      <c r="J40" s="18">
        <v>143</v>
      </c>
      <c r="K40" s="27">
        <v>5</v>
      </c>
      <c r="M40" s="27"/>
      <c r="N40" s="19">
        <f>SUM(H40,J40,L40)</f>
        <v>276</v>
      </c>
      <c r="O40" s="28">
        <f>SUM(N40/2)</f>
        <v>138</v>
      </c>
      <c r="P40" s="29">
        <f>SUM(I40,K40,M40)/1</f>
        <v>6</v>
      </c>
      <c r="S40" s="73" t="str">
        <f t="shared" si="3"/>
        <v>Nitz, Gerd</v>
      </c>
      <c r="T40" s="73"/>
      <c r="U40" s="73"/>
      <c r="V40" s="16" t="str">
        <f t="shared" si="4"/>
        <v>Nitz Gerd</v>
      </c>
      <c r="W40" s="16" t="str">
        <f t="shared" si="5"/>
        <v>HubGi Hülben</v>
      </c>
      <c r="X40" s="16" t="str">
        <f t="shared" si="6"/>
        <v>Gerd, Nitz</v>
      </c>
    </row>
    <row r="41" spans="3:24" ht="11.25" customHeight="1">
      <c r="C41" s="16">
        <v>7</v>
      </c>
      <c r="D41" s="16"/>
      <c r="E41" s="16" t="s">
        <v>102</v>
      </c>
      <c r="F41" s="16" t="s">
        <v>58</v>
      </c>
      <c r="G41" s="16" t="s">
        <v>144</v>
      </c>
      <c r="H41" s="16">
        <v>136</v>
      </c>
      <c r="I41" s="27">
        <v>2</v>
      </c>
      <c r="J41" s="18">
        <v>140</v>
      </c>
      <c r="K41" s="27">
        <v>0</v>
      </c>
      <c r="M41" s="27"/>
      <c r="N41" s="19">
        <f>SUM(H41,J41,L41)</f>
        <v>276</v>
      </c>
      <c r="O41" s="28">
        <f>SUM(N41/2)</f>
        <v>138</v>
      </c>
      <c r="P41" s="29">
        <f>SUM(I41,K41,M41)/1</f>
        <v>2</v>
      </c>
      <c r="S41" s="73" t="str">
        <f t="shared" si="3"/>
        <v>Hacker, Frank</v>
      </c>
      <c r="T41" s="73"/>
      <c r="U41" s="73"/>
      <c r="V41" s="16" t="str">
        <f t="shared" si="4"/>
        <v>Hacker Frank</v>
      </c>
      <c r="W41" s="16" t="str">
        <f t="shared" si="5"/>
        <v>SV Riederich 1</v>
      </c>
      <c r="X41" s="16" t="str">
        <f t="shared" si="6"/>
        <v>Frank, Hacker</v>
      </c>
    </row>
    <row r="42" spans="3:24" ht="11.25" customHeight="1">
      <c r="C42" s="16">
        <v>8</v>
      </c>
      <c r="E42" s="16" t="s">
        <v>116</v>
      </c>
      <c r="F42" s="16" t="s">
        <v>117</v>
      </c>
      <c r="G42" s="16" t="s">
        <v>171</v>
      </c>
      <c r="H42" s="16">
        <v>131</v>
      </c>
      <c r="I42" s="27">
        <v>2</v>
      </c>
      <c r="J42" s="18">
        <v>144</v>
      </c>
      <c r="K42" s="27">
        <v>4</v>
      </c>
      <c r="M42" s="27"/>
      <c r="N42" s="19">
        <f>SUM(H42,J42,L42)</f>
        <v>275</v>
      </c>
      <c r="O42" s="28">
        <f>SUM(N42/2)</f>
        <v>137.5</v>
      </c>
      <c r="P42" s="29">
        <f>SUM(I42,K42,M42)/1</f>
        <v>6</v>
      </c>
      <c r="S42" s="73" t="str">
        <f t="shared" si="3"/>
        <v>Reicherter, Mathias</v>
      </c>
      <c r="T42" s="73"/>
      <c r="U42" s="73"/>
      <c r="V42" s="16" t="str">
        <f t="shared" si="4"/>
        <v>Reicherter Mathias</v>
      </c>
      <c r="W42" s="16" t="str">
        <f t="shared" si="5"/>
        <v>SV Dettingen 1</v>
      </c>
      <c r="X42" s="16" t="str">
        <f t="shared" si="6"/>
        <v>Mathias, Reicherter</v>
      </c>
    </row>
    <row r="43" spans="3:24" ht="11.25" customHeight="1">
      <c r="C43" s="16">
        <v>9</v>
      </c>
      <c r="E43" s="16" t="s">
        <v>135</v>
      </c>
      <c r="F43" s="16" t="s">
        <v>136</v>
      </c>
      <c r="G43" s="16" t="s">
        <v>71</v>
      </c>
      <c r="H43" s="16">
        <v>137</v>
      </c>
      <c r="I43" s="27">
        <v>3</v>
      </c>
      <c r="J43" s="18">
        <v>138</v>
      </c>
      <c r="K43" s="27">
        <v>1</v>
      </c>
      <c r="M43" s="27"/>
      <c r="N43" s="19">
        <f>SUM(H43,J43,L43)</f>
        <v>275</v>
      </c>
      <c r="O43" s="28">
        <f>SUM(N43/2)</f>
        <v>137.5</v>
      </c>
      <c r="P43" s="29">
        <f>SUM(I43,K43,M43)/1</f>
        <v>4</v>
      </c>
      <c r="S43" s="73" t="str">
        <f t="shared" si="3"/>
        <v>Gehlhaar, Lars</v>
      </c>
      <c r="T43" s="73"/>
      <c r="U43" s="73"/>
      <c r="V43" s="16" t="str">
        <f t="shared" si="4"/>
        <v>Gehlhaar Lars</v>
      </c>
      <c r="W43" s="16" t="str">
        <f t="shared" si="5"/>
        <v>SV Metzingen 1</v>
      </c>
      <c r="X43" s="16" t="str">
        <f t="shared" si="6"/>
        <v>Lars, Gehlhaar</v>
      </c>
    </row>
    <row r="44" spans="3:24" ht="11.25" customHeight="1">
      <c r="C44" s="16">
        <v>10</v>
      </c>
      <c r="E44" s="16" t="s">
        <v>84</v>
      </c>
      <c r="F44" s="16" t="s">
        <v>85</v>
      </c>
      <c r="G44" s="16" t="s">
        <v>171</v>
      </c>
      <c r="H44" s="16">
        <v>135</v>
      </c>
      <c r="I44" s="27">
        <v>2</v>
      </c>
      <c r="J44" s="18">
        <v>140</v>
      </c>
      <c r="K44" s="27">
        <v>2</v>
      </c>
      <c r="M44" s="27"/>
      <c r="N44" s="19">
        <f>SUM(H44,J44,L44)</f>
        <v>275</v>
      </c>
      <c r="O44" s="28">
        <f>SUM(N44/2)</f>
        <v>137.5</v>
      </c>
      <c r="P44" s="29">
        <f>SUM(I44,K44,M44)/1</f>
        <v>4</v>
      </c>
      <c r="S44" s="73" t="str">
        <f t="shared" si="3"/>
        <v>Jäger, Anton</v>
      </c>
      <c r="T44" s="73"/>
      <c r="U44" s="73"/>
      <c r="V44" s="16" t="str">
        <f t="shared" si="4"/>
        <v>Jäger Anton</v>
      </c>
      <c r="W44" s="16" t="str">
        <f t="shared" si="5"/>
        <v>SV Dettingen 1</v>
      </c>
      <c r="X44" s="16" t="str">
        <f t="shared" si="6"/>
        <v>Anton, Jäger</v>
      </c>
    </row>
    <row r="45" spans="3:24" ht="11.25" customHeight="1">
      <c r="C45" s="16">
        <v>11</v>
      </c>
      <c r="D45" s="16"/>
      <c r="E45" s="16" t="s">
        <v>159</v>
      </c>
      <c r="F45" s="16" t="s">
        <v>111</v>
      </c>
      <c r="G45" s="16" t="s">
        <v>107</v>
      </c>
      <c r="H45" s="16">
        <v>139</v>
      </c>
      <c r="I45" s="27">
        <v>3</v>
      </c>
      <c r="J45" s="18">
        <v>135</v>
      </c>
      <c r="K45" s="27">
        <v>3</v>
      </c>
      <c r="M45" s="27"/>
      <c r="N45" s="19">
        <f>SUM(H45,J45,L45)</f>
        <v>274</v>
      </c>
      <c r="O45" s="28">
        <f>SUM(N45/2)</f>
        <v>137</v>
      </c>
      <c r="P45" s="29">
        <f>SUM(I45,K45,M45)/1</f>
        <v>6</v>
      </c>
      <c r="S45" s="73" t="str">
        <f t="shared" si="3"/>
        <v>Konietzny, Klaus</v>
      </c>
      <c r="T45" s="73"/>
      <c r="U45" s="73"/>
      <c r="V45" s="16" t="str">
        <f t="shared" si="4"/>
        <v>Konietzny Klaus</v>
      </c>
      <c r="W45" s="16" t="str">
        <f t="shared" si="5"/>
        <v>SV Metzingen 3</v>
      </c>
      <c r="X45" s="16" t="str">
        <f t="shared" si="6"/>
        <v>Klaus, Konietzny</v>
      </c>
    </row>
    <row r="46" spans="3:24" ht="11.25" customHeight="1">
      <c r="C46" s="16">
        <v>12</v>
      </c>
      <c r="E46" s="16" t="s">
        <v>120</v>
      </c>
      <c r="F46" s="16" t="s">
        <v>94</v>
      </c>
      <c r="G46" s="16" t="s">
        <v>70</v>
      </c>
      <c r="H46" s="16">
        <v>134</v>
      </c>
      <c r="I46" s="27">
        <v>2</v>
      </c>
      <c r="J46" s="18">
        <v>139</v>
      </c>
      <c r="K46" s="27">
        <v>2</v>
      </c>
      <c r="M46" s="27"/>
      <c r="N46" s="19">
        <f>SUM(H46,J46,L46)</f>
        <v>273</v>
      </c>
      <c r="O46" s="28">
        <f>SUM(N46/2)</f>
        <v>136.5</v>
      </c>
      <c r="P46" s="29">
        <f>SUM(I46,K46,M46)/1</f>
        <v>4</v>
      </c>
      <c r="S46" s="73" t="str">
        <f t="shared" si="3"/>
        <v>Kallweit, Oliver</v>
      </c>
      <c r="T46" s="73"/>
      <c r="U46" s="73"/>
      <c r="V46" s="16" t="str">
        <f t="shared" si="4"/>
        <v>Kallweit Oliver</v>
      </c>
      <c r="W46" s="16" t="str">
        <f t="shared" si="5"/>
        <v>SV Metzingen 2</v>
      </c>
      <c r="X46" s="16" t="str">
        <f t="shared" si="6"/>
        <v>Oliver, Kallweit</v>
      </c>
    </row>
    <row r="47" spans="3:24" ht="11.25" customHeight="1">
      <c r="C47" s="16">
        <v>13</v>
      </c>
      <c r="D47" s="16"/>
      <c r="E47" s="16" t="s">
        <v>179</v>
      </c>
      <c r="F47" s="16" t="s">
        <v>49</v>
      </c>
      <c r="G47" s="16" t="s">
        <v>70</v>
      </c>
      <c r="H47" s="16">
        <v>132</v>
      </c>
      <c r="I47" s="27">
        <v>2</v>
      </c>
      <c r="J47" s="18">
        <v>140</v>
      </c>
      <c r="K47" s="27">
        <v>5</v>
      </c>
      <c r="M47" s="27"/>
      <c r="N47" s="19">
        <f>SUM(H47,J47,L47)</f>
        <v>272</v>
      </c>
      <c r="O47" s="28">
        <f>SUM(N47/2)</f>
        <v>136</v>
      </c>
      <c r="P47" s="29">
        <f>SUM(I47,K47,M47)/1</f>
        <v>7</v>
      </c>
      <c r="S47" s="73" t="str">
        <f t="shared" si="3"/>
        <v>Baur, Steffen</v>
      </c>
      <c r="T47" s="73"/>
      <c r="U47" s="73"/>
      <c r="V47" s="16" t="str">
        <f t="shared" si="4"/>
        <v>Baur Steffen</v>
      </c>
      <c r="W47" s="16" t="str">
        <f t="shared" si="5"/>
        <v>SV Metzingen 2</v>
      </c>
      <c r="X47" s="16" t="str">
        <f t="shared" si="6"/>
        <v>Steffen, Baur</v>
      </c>
    </row>
    <row r="48" spans="3:24" ht="11.25" customHeight="1">
      <c r="C48" s="16">
        <v>14</v>
      </c>
      <c r="E48" s="16" t="s">
        <v>63</v>
      </c>
      <c r="F48" s="16" t="s">
        <v>64</v>
      </c>
      <c r="G48" s="16" t="s">
        <v>83</v>
      </c>
      <c r="H48" s="16">
        <v>136</v>
      </c>
      <c r="I48" s="27">
        <v>3</v>
      </c>
      <c r="J48" s="18">
        <v>136</v>
      </c>
      <c r="K48" s="27">
        <v>3</v>
      </c>
      <c r="M48" s="27"/>
      <c r="N48" s="19">
        <f>SUM(H48,J48,L48)</f>
        <v>272</v>
      </c>
      <c r="O48" s="28">
        <f>SUM(N48/2)</f>
        <v>136</v>
      </c>
      <c r="P48" s="29">
        <f>SUM(I48,K48,M48)/1</f>
        <v>6</v>
      </c>
      <c r="S48" s="73" t="str">
        <f t="shared" si="3"/>
        <v>Preuss, Marcel</v>
      </c>
      <c r="T48" s="73"/>
      <c r="U48" s="73"/>
      <c r="V48" s="16" t="str">
        <f t="shared" si="4"/>
        <v>Preuss Marcel</v>
      </c>
      <c r="W48" s="16" t="str">
        <f t="shared" si="5"/>
        <v>SV Sondelfingen</v>
      </c>
      <c r="X48" s="16" t="str">
        <f t="shared" si="6"/>
        <v>Marcel, Preuss</v>
      </c>
    </row>
    <row r="49" spans="3:24" ht="11.25" customHeight="1">
      <c r="C49" s="16">
        <v>15</v>
      </c>
      <c r="E49" s="16" t="s">
        <v>146</v>
      </c>
      <c r="F49" s="16" t="s">
        <v>44</v>
      </c>
      <c r="G49" s="16" t="s">
        <v>17</v>
      </c>
      <c r="H49" s="16">
        <v>134</v>
      </c>
      <c r="I49" s="27">
        <v>1</v>
      </c>
      <c r="J49" s="18">
        <v>138</v>
      </c>
      <c r="K49" s="27">
        <v>4</v>
      </c>
      <c r="M49" s="27"/>
      <c r="N49" s="19">
        <f>SUM(H49,J49,L49)</f>
        <v>272</v>
      </c>
      <c r="O49" s="28">
        <f>SUM(N49/2)</f>
        <v>136</v>
      </c>
      <c r="P49" s="29">
        <f>SUM(I49,K49,M49)/1</f>
        <v>5</v>
      </c>
      <c r="S49" s="73" t="str">
        <f t="shared" si="3"/>
        <v>Buck, Thomas</v>
      </c>
      <c r="T49" s="73"/>
      <c r="U49" s="73"/>
      <c r="V49" s="16" t="str">
        <f t="shared" si="4"/>
        <v>Buck Thomas</v>
      </c>
      <c r="W49" s="16" t="str">
        <f t="shared" si="5"/>
        <v>HubGi Hülben</v>
      </c>
      <c r="X49" s="16" t="str">
        <f t="shared" si="6"/>
        <v>Thomas, Buck</v>
      </c>
    </row>
    <row r="50" spans="3:24" ht="11.25" customHeight="1">
      <c r="C50" s="16">
        <v>16</v>
      </c>
      <c r="E50" s="16" t="s">
        <v>66</v>
      </c>
      <c r="F50" s="16" t="s">
        <v>67</v>
      </c>
      <c r="G50" s="16" t="s">
        <v>107</v>
      </c>
      <c r="H50" s="16">
        <v>133</v>
      </c>
      <c r="I50" s="27">
        <v>0</v>
      </c>
      <c r="J50" s="18">
        <v>138</v>
      </c>
      <c r="K50" s="27">
        <v>2</v>
      </c>
      <c r="M50" s="27"/>
      <c r="N50" s="19">
        <f>SUM(H50,J50,L50)</f>
        <v>271</v>
      </c>
      <c r="O50" s="28">
        <f>SUM(N50/2)</f>
        <v>135.5</v>
      </c>
      <c r="P50" s="29">
        <f>SUM(I50,K50,M50)/1</f>
        <v>2</v>
      </c>
      <c r="S50" s="73" t="str">
        <f t="shared" si="3"/>
        <v>Nuhiu, Shaban</v>
      </c>
      <c r="T50" s="73"/>
      <c r="U50" s="73"/>
      <c r="V50" s="16" t="str">
        <f t="shared" si="4"/>
        <v>Nuhiu Shaban</v>
      </c>
      <c r="W50" s="16" t="str">
        <f t="shared" si="5"/>
        <v>SV Metzingen 3</v>
      </c>
      <c r="X50" s="16" t="str">
        <f t="shared" si="6"/>
        <v>Shaban, Nuhiu</v>
      </c>
    </row>
    <row r="51" spans="3:24" ht="11.25" customHeight="1">
      <c r="C51" s="16">
        <v>17</v>
      </c>
      <c r="E51" s="16" t="s">
        <v>59</v>
      </c>
      <c r="F51" s="16" t="s">
        <v>65</v>
      </c>
      <c r="G51" s="16" t="s">
        <v>26</v>
      </c>
      <c r="H51" s="16">
        <v>143</v>
      </c>
      <c r="I51" s="27">
        <v>1</v>
      </c>
      <c r="J51" s="18">
        <v>127</v>
      </c>
      <c r="K51" s="27">
        <v>1</v>
      </c>
      <c r="M51" s="27"/>
      <c r="N51" s="19">
        <f>SUM(H51,J51,L51)</f>
        <v>270</v>
      </c>
      <c r="O51" s="28">
        <f>SUM(N51/2)</f>
        <v>135</v>
      </c>
      <c r="P51" s="29">
        <f>SUM(I51,K51,M51)/1</f>
        <v>2</v>
      </c>
      <c r="S51" s="73" t="str">
        <f t="shared" si="3"/>
        <v>Stückle, Walter</v>
      </c>
      <c r="T51" s="73"/>
      <c r="U51" s="73"/>
      <c r="V51" s="16" t="str">
        <f t="shared" si="4"/>
        <v>Stückle Walter</v>
      </c>
      <c r="W51" s="16" t="str">
        <f t="shared" si="5"/>
        <v>SV Urach 1</v>
      </c>
      <c r="X51" s="16" t="str">
        <f t="shared" si="6"/>
        <v>Walter, Stückle</v>
      </c>
    </row>
    <row r="52" spans="3:24" ht="11.25" customHeight="1">
      <c r="C52" s="16">
        <v>18</v>
      </c>
      <c r="E52" s="16" t="s">
        <v>45</v>
      </c>
      <c r="F52" s="16" t="s">
        <v>46</v>
      </c>
      <c r="G52" s="16" t="s">
        <v>25</v>
      </c>
      <c r="H52" s="16">
        <v>136</v>
      </c>
      <c r="I52" s="27">
        <v>1</v>
      </c>
      <c r="J52" s="18">
        <v>134</v>
      </c>
      <c r="K52" s="27">
        <v>1</v>
      </c>
      <c r="M52" s="27"/>
      <c r="N52" s="19">
        <f>SUM(H52,J52,L52)</f>
        <v>270</v>
      </c>
      <c r="O52" s="28">
        <f>SUM(N52/2)</f>
        <v>135</v>
      </c>
      <c r="P52" s="29">
        <f>SUM(I52,K52,M52)/1</f>
        <v>2</v>
      </c>
      <c r="S52" s="73" t="str">
        <f t="shared" si="3"/>
        <v>Schöllhammer, Wolfgang</v>
      </c>
      <c r="T52" s="73"/>
      <c r="U52" s="73"/>
      <c r="V52" s="16" t="str">
        <f t="shared" si="4"/>
        <v>Schöllhammer Wolfgang</v>
      </c>
      <c r="W52" s="16" t="str">
        <f t="shared" si="5"/>
        <v>SV Urach 2</v>
      </c>
      <c r="X52" s="16" t="str">
        <f t="shared" si="6"/>
        <v>Wolfgang, Schöllhammer</v>
      </c>
    </row>
    <row r="53" spans="3:24" ht="10.199999999999999">
      <c r="C53" s="16">
        <v>19</v>
      </c>
      <c r="D53" s="16"/>
      <c r="E53" s="16" t="s">
        <v>68</v>
      </c>
      <c r="F53" s="16" t="s">
        <v>60</v>
      </c>
      <c r="G53" s="16" t="s">
        <v>157</v>
      </c>
      <c r="H53" s="16">
        <v>137</v>
      </c>
      <c r="I53" s="27">
        <v>1</v>
      </c>
      <c r="J53" s="18">
        <v>133</v>
      </c>
      <c r="K53" s="27">
        <v>0</v>
      </c>
      <c r="M53" s="27"/>
      <c r="N53" s="19">
        <f>SUM(H53,J53,L53)</f>
        <v>270</v>
      </c>
      <c r="O53" s="28">
        <f>SUM(N53/2)</f>
        <v>135</v>
      </c>
      <c r="P53" s="29">
        <f>SUM(I53,K53,M53)/1</f>
        <v>1</v>
      </c>
      <c r="S53" s="73" t="str">
        <f t="shared" si="3"/>
        <v>Bernauer, Markus</v>
      </c>
      <c r="T53" s="73"/>
      <c r="U53" s="73"/>
      <c r="V53" s="16" t="str">
        <f t="shared" si="4"/>
        <v>Bernauer Markus</v>
      </c>
      <c r="W53" s="16" t="str">
        <f t="shared" si="5"/>
        <v>Sges Bempflingen 1</v>
      </c>
      <c r="X53" s="16" t="str">
        <f t="shared" si="6"/>
        <v>Markus, Bernauer</v>
      </c>
    </row>
    <row r="54" spans="3:24" ht="10.199999999999999">
      <c r="C54" s="16">
        <v>20</v>
      </c>
      <c r="D54" s="16"/>
      <c r="E54" s="16" t="s">
        <v>167</v>
      </c>
      <c r="F54" s="16" t="s">
        <v>168</v>
      </c>
      <c r="G54" s="16" t="s">
        <v>157</v>
      </c>
      <c r="H54" s="16">
        <v>133</v>
      </c>
      <c r="I54" s="27">
        <v>3</v>
      </c>
      <c r="J54" s="18">
        <v>132</v>
      </c>
      <c r="K54" s="27">
        <v>2</v>
      </c>
      <c r="M54" s="27"/>
      <c r="N54" s="19">
        <f>SUM(H54,J54,L54)</f>
        <v>265</v>
      </c>
      <c r="O54" s="28">
        <f>SUM(N54/2)</f>
        <v>132.5</v>
      </c>
      <c r="P54" s="29">
        <f>SUM(I54,K54,M54)/1</f>
        <v>5</v>
      </c>
      <c r="V54" s="16" t="str">
        <f t="shared" si="4"/>
        <v>Dzubiella Constantin</v>
      </c>
      <c r="W54" s="16" t="str">
        <f t="shared" si="5"/>
        <v>Sges Bempflingen 1</v>
      </c>
      <c r="X54" s="16" t="str">
        <f t="shared" si="6"/>
        <v>Constantin, Dzubiella</v>
      </c>
    </row>
    <row r="55" spans="3:24" ht="10.199999999999999">
      <c r="C55" s="16">
        <v>21</v>
      </c>
      <c r="E55" s="16" t="s">
        <v>108</v>
      </c>
      <c r="F55" s="16" t="s">
        <v>109</v>
      </c>
      <c r="G55" s="16" t="s">
        <v>106</v>
      </c>
      <c r="H55" s="16">
        <v>137</v>
      </c>
      <c r="I55" s="27">
        <v>2</v>
      </c>
      <c r="J55" s="18">
        <v>128</v>
      </c>
      <c r="K55" s="27">
        <v>1</v>
      </c>
      <c r="M55" s="27"/>
      <c r="N55" s="19">
        <f>SUM(H55,J55,L55)</f>
        <v>265</v>
      </c>
      <c r="O55" s="28">
        <f>SUM(N55/2)</f>
        <v>132.5</v>
      </c>
      <c r="P55" s="29">
        <f>SUM(I55,K55,M55)/1</f>
        <v>3</v>
      </c>
      <c r="V55" s="16" t="str">
        <f t="shared" si="4"/>
        <v>Bärmann Otto</v>
      </c>
      <c r="W55" s="16" t="str">
        <f t="shared" si="5"/>
        <v>KKSV Neuhausen</v>
      </c>
      <c r="X55" s="16" t="str">
        <f t="shared" si="6"/>
        <v>Otto, Bärmann</v>
      </c>
    </row>
    <row r="56" spans="3:24" ht="10.199999999999999">
      <c r="C56" s="16">
        <v>22</v>
      </c>
      <c r="D56" s="16"/>
      <c r="E56" s="16" t="s">
        <v>114</v>
      </c>
      <c r="F56" s="16" t="s">
        <v>115</v>
      </c>
      <c r="G56" s="16" t="s">
        <v>71</v>
      </c>
      <c r="H56" s="16">
        <v>132</v>
      </c>
      <c r="I56" s="27">
        <v>1</v>
      </c>
      <c r="J56" s="18">
        <v>132</v>
      </c>
      <c r="K56" s="27">
        <v>1</v>
      </c>
      <c r="M56" s="27"/>
      <c r="N56" s="19">
        <f>SUM(H56,J56,L56)</f>
        <v>264</v>
      </c>
      <c r="O56" s="28">
        <f>SUM(N56/2)</f>
        <v>132</v>
      </c>
      <c r="P56" s="29">
        <f>SUM(I56,K56,M56)/1</f>
        <v>2</v>
      </c>
      <c r="V56" s="16" t="str">
        <f t="shared" si="4"/>
        <v>Petrovic Toplica</v>
      </c>
      <c r="W56" s="16" t="str">
        <f t="shared" si="5"/>
        <v>SV Metzingen 1</v>
      </c>
      <c r="X56" s="16" t="str">
        <f t="shared" si="6"/>
        <v>Toplica, Petrovic</v>
      </c>
    </row>
    <row r="57" spans="3:24" ht="10.199999999999999">
      <c r="C57" s="16">
        <v>23</v>
      </c>
      <c r="E57" s="16" t="s">
        <v>95</v>
      </c>
      <c r="F57" s="16" t="s">
        <v>96</v>
      </c>
      <c r="G57" s="16" t="s">
        <v>171</v>
      </c>
      <c r="H57" s="16">
        <v>123</v>
      </c>
      <c r="I57" s="27">
        <v>1</v>
      </c>
      <c r="J57" s="18">
        <v>139</v>
      </c>
      <c r="K57" s="27">
        <v>2</v>
      </c>
      <c r="M57" s="27"/>
      <c r="N57" s="19">
        <f>SUM(H57,J57,L57)</f>
        <v>262</v>
      </c>
      <c r="O57" s="28">
        <f>SUM(N57/2)</f>
        <v>131</v>
      </c>
      <c r="P57" s="29">
        <f>SUM(I57,K57,M57)/1</f>
        <v>3</v>
      </c>
      <c r="V57" s="16" t="str">
        <f t="shared" si="4"/>
        <v>Götz Karl</v>
      </c>
      <c r="W57" s="16" t="str">
        <f t="shared" si="5"/>
        <v>SV Dettingen 1</v>
      </c>
      <c r="X57" s="16" t="str">
        <f t="shared" si="6"/>
        <v>Karl, Götz</v>
      </c>
    </row>
    <row r="58" spans="3:24" ht="10.199999999999999">
      <c r="C58" s="16">
        <v>24</v>
      </c>
      <c r="D58" s="16"/>
      <c r="E58" s="16" t="s">
        <v>131</v>
      </c>
      <c r="F58" s="16" t="s">
        <v>132</v>
      </c>
      <c r="G58" s="16" t="s">
        <v>107</v>
      </c>
      <c r="H58" s="16">
        <v>135</v>
      </c>
      <c r="I58" s="27">
        <v>1</v>
      </c>
      <c r="J58" s="18">
        <v>127</v>
      </c>
      <c r="K58" s="27">
        <v>0</v>
      </c>
      <c r="M58" s="27"/>
      <c r="N58" s="19">
        <f>SUM(H58,J58,L58)</f>
        <v>262</v>
      </c>
      <c r="O58" s="28">
        <f>SUM(N58/2)</f>
        <v>131</v>
      </c>
      <c r="P58" s="29">
        <f>SUM(I58,K58,M58)/1</f>
        <v>1</v>
      </c>
      <c r="V58" s="16" t="str">
        <f t="shared" si="4"/>
        <v>Blumtritt Georg</v>
      </c>
      <c r="W58" s="16"/>
      <c r="X58" s="16" t="str">
        <f t="shared" si="6"/>
        <v>Georg, Blumtritt</v>
      </c>
    </row>
    <row r="59" spans="3:24" ht="10.199999999999999">
      <c r="C59" s="16">
        <v>25</v>
      </c>
      <c r="E59" s="16" t="s">
        <v>86</v>
      </c>
      <c r="F59" s="16" t="s">
        <v>87</v>
      </c>
      <c r="G59" s="16" t="s">
        <v>70</v>
      </c>
      <c r="H59" s="16">
        <v>127</v>
      </c>
      <c r="I59" s="27">
        <v>1</v>
      </c>
      <c r="J59" s="18">
        <v>135</v>
      </c>
      <c r="K59" s="27">
        <v>0</v>
      </c>
      <c r="M59" s="27"/>
      <c r="N59" s="19">
        <f>SUM(H59,J59,L59)</f>
        <v>262</v>
      </c>
      <c r="O59" s="28">
        <f>SUM(N59/2)</f>
        <v>131</v>
      </c>
      <c r="P59" s="29">
        <f>SUM(I59,K59,M59)/1</f>
        <v>1</v>
      </c>
      <c r="V59" s="16" t="str">
        <f t="shared" si="4"/>
        <v>Kapche Reinhold</v>
      </c>
      <c r="W59" s="16"/>
      <c r="X59" s="16" t="str">
        <f t="shared" si="6"/>
        <v>Reinhold, Kapche</v>
      </c>
    </row>
    <row r="60" spans="3:24" ht="10.199999999999999">
      <c r="C60" s="16">
        <v>26</v>
      </c>
      <c r="E60" s="16" t="s">
        <v>45</v>
      </c>
      <c r="F60" s="16" t="s">
        <v>142</v>
      </c>
      <c r="G60" s="16" t="s">
        <v>25</v>
      </c>
      <c r="H60" s="16">
        <v>120</v>
      </c>
      <c r="I60" s="27">
        <v>0</v>
      </c>
      <c r="J60" s="18">
        <v>141</v>
      </c>
      <c r="K60" s="27">
        <v>5</v>
      </c>
      <c r="M60" s="27"/>
      <c r="N60" s="19">
        <f>SUM(H60,J60,L60)</f>
        <v>261</v>
      </c>
      <c r="O60" s="28">
        <f>SUM(N60/2)</f>
        <v>130.5</v>
      </c>
      <c r="P60" s="29">
        <f>SUM(I60,K60,M60)/1</f>
        <v>5</v>
      </c>
      <c r="V60" s="16" t="str">
        <f t="shared" si="4"/>
        <v>Schöllhammer Susanne</v>
      </c>
      <c r="W60" s="16" t="str">
        <f t="shared" si="5"/>
        <v>SV Urach 2</v>
      </c>
      <c r="X60" s="16" t="str">
        <f t="shared" si="6"/>
        <v>Susanne, Schöllhammer</v>
      </c>
    </row>
    <row r="61" spans="3:24" ht="10.199999999999999">
      <c r="C61" s="16">
        <v>27</v>
      </c>
      <c r="E61" s="16" t="s">
        <v>112</v>
      </c>
      <c r="F61" s="16" t="s">
        <v>113</v>
      </c>
      <c r="G61" s="16" t="s">
        <v>70</v>
      </c>
      <c r="H61" s="16">
        <v>133</v>
      </c>
      <c r="I61" s="27">
        <v>0</v>
      </c>
      <c r="J61" s="18">
        <v>128</v>
      </c>
      <c r="K61" s="27">
        <v>0</v>
      </c>
      <c r="M61" s="27"/>
      <c r="N61" s="19">
        <f>SUM(H61,J61,L61)</f>
        <v>261</v>
      </c>
      <c r="O61" s="28">
        <f>SUM(N61/2)</f>
        <v>130.5</v>
      </c>
      <c r="P61" s="29">
        <f>SUM(I61,K61,M61)/1</f>
        <v>0</v>
      </c>
      <c r="V61" s="16" t="str">
        <f t="shared" si="4"/>
        <v>Ostojic Dejan</v>
      </c>
      <c r="W61" s="16" t="str">
        <f t="shared" si="5"/>
        <v>SV Metzingen 2</v>
      </c>
      <c r="X61" s="16" t="str">
        <f t="shared" si="6"/>
        <v>Dejan, Ostojic</v>
      </c>
    </row>
    <row r="62" spans="3:24" ht="10.199999999999999">
      <c r="C62" s="16">
        <v>28</v>
      </c>
      <c r="E62" s="16" t="s">
        <v>55</v>
      </c>
      <c r="F62" s="16" t="s">
        <v>124</v>
      </c>
      <c r="G62" s="16" t="s">
        <v>171</v>
      </c>
      <c r="H62" s="16">
        <v>134</v>
      </c>
      <c r="I62" s="27">
        <v>1</v>
      </c>
      <c r="J62" s="18">
        <v>126</v>
      </c>
      <c r="K62" s="27">
        <v>0</v>
      </c>
      <c r="M62" s="27"/>
      <c r="N62" s="19">
        <f>SUM(H62,J62,L62)</f>
        <v>260</v>
      </c>
      <c r="O62" s="28">
        <f>SUM(N62/2)</f>
        <v>130</v>
      </c>
      <c r="P62" s="29">
        <f>SUM(I62,K62,M62)/1</f>
        <v>1</v>
      </c>
      <c r="V62" s="16" t="str">
        <f t="shared" si="4"/>
        <v>Vollmer Reiner</v>
      </c>
      <c r="W62" s="16" t="str">
        <f t="shared" si="5"/>
        <v>SV Dettingen 1</v>
      </c>
      <c r="X62" s="16" t="str">
        <f t="shared" si="6"/>
        <v>Reiner, Vollmer</v>
      </c>
    </row>
    <row r="63" spans="3:24" ht="10.199999999999999">
      <c r="C63" s="16">
        <v>29</v>
      </c>
      <c r="E63" s="16" t="s">
        <v>195</v>
      </c>
      <c r="F63" s="16" t="s">
        <v>196</v>
      </c>
      <c r="G63" s="16" t="s">
        <v>173</v>
      </c>
      <c r="H63" s="16">
        <v>128</v>
      </c>
      <c r="I63" s="27">
        <v>2</v>
      </c>
      <c r="J63" s="18">
        <v>131</v>
      </c>
      <c r="K63" s="27">
        <v>2</v>
      </c>
      <c r="M63" s="27"/>
      <c r="N63" s="19">
        <f>SUM(H63,J63,L63)</f>
        <v>259</v>
      </c>
      <c r="O63" s="28">
        <f>SUM(N63/2)</f>
        <v>129.5</v>
      </c>
      <c r="P63" s="29">
        <f>SUM(I63,K63,M63)/1</f>
        <v>4</v>
      </c>
      <c r="V63" s="16" t="str">
        <f t="shared" si="4"/>
        <v>Kaiser Florian</v>
      </c>
      <c r="W63" s="16" t="str">
        <f t="shared" si="5"/>
        <v>SV Eningen</v>
      </c>
      <c r="X63" s="16" t="str">
        <f t="shared" si="6"/>
        <v>Florian, Kaiser</v>
      </c>
    </row>
    <row r="64" spans="3:24" ht="10.199999999999999">
      <c r="C64" s="16">
        <v>30</v>
      </c>
      <c r="E64" s="16" t="s">
        <v>182</v>
      </c>
      <c r="F64" s="16" t="s">
        <v>183</v>
      </c>
      <c r="G64" s="16" t="s">
        <v>25</v>
      </c>
      <c r="H64" s="16">
        <v>126</v>
      </c>
      <c r="I64" s="27">
        <v>0</v>
      </c>
      <c r="J64" s="18">
        <v>131</v>
      </c>
      <c r="K64" s="27">
        <v>4</v>
      </c>
      <c r="M64" s="27"/>
      <c r="N64" s="19">
        <f>SUM(H64,J64,L64)</f>
        <v>257</v>
      </c>
      <c r="O64" s="28">
        <f>SUM(N64/2)</f>
        <v>128.5</v>
      </c>
      <c r="P64" s="29">
        <f>SUM(I64,K64,M64)/1</f>
        <v>4</v>
      </c>
      <c r="V64" s="16" t="str">
        <f t="shared" si="4"/>
        <v>Wurm Pia</v>
      </c>
      <c r="W64" s="16" t="str">
        <f t="shared" si="5"/>
        <v>SV Urach 2</v>
      </c>
      <c r="X64" s="16" t="str">
        <f t="shared" si="6"/>
        <v>Pia, Wurm</v>
      </c>
    </row>
    <row r="65" spans="3:24" ht="10.199999999999999">
      <c r="C65" s="16">
        <v>31</v>
      </c>
      <c r="D65" s="16"/>
      <c r="E65" s="16" t="s">
        <v>160</v>
      </c>
      <c r="F65" s="16" t="s">
        <v>137</v>
      </c>
      <c r="G65" s="16" t="s">
        <v>158</v>
      </c>
      <c r="H65" s="16">
        <v>123</v>
      </c>
      <c r="I65" s="27">
        <v>2</v>
      </c>
      <c r="J65" s="18">
        <v>134</v>
      </c>
      <c r="K65" s="27">
        <v>1</v>
      </c>
      <c r="M65" s="27"/>
      <c r="N65" s="19">
        <f>SUM(H65,J65,L65)</f>
        <v>257</v>
      </c>
      <c r="O65" s="28">
        <f>SUM(N65/2)</f>
        <v>128.5</v>
      </c>
      <c r="P65" s="29">
        <f>SUM(I65,K65,M65)/1</f>
        <v>3</v>
      </c>
      <c r="V65" s="16" t="str">
        <f t="shared" si="4"/>
        <v>Kühfuß Uwe</v>
      </c>
      <c r="W65" s="16" t="str">
        <f t="shared" si="5"/>
        <v>Sges Bempflingen 2</v>
      </c>
      <c r="X65" s="16" t="str">
        <f t="shared" si="6"/>
        <v>Uwe, Kühfuß</v>
      </c>
    </row>
    <row r="66" spans="3:24" ht="10.199999999999999">
      <c r="C66" s="16">
        <v>32</v>
      </c>
      <c r="E66" s="16" t="s">
        <v>147</v>
      </c>
      <c r="F66" s="16" t="s">
        <v>117</v>
      </c>
      <c r="G66" s="16" t="s">
        <v>157</v>
      </c>
      <c r="H66" s="16">
        <v>131</v>
      </c>
      <c r="I66" s="27">
        <v>0</v>
      </c>
      <c r="J66" s="18">
        <v>125</v>
      </c>
      <c r="K66" s="27">
        <v>1</v>
      </c>
      <c r="M66" s="27"/>
      <c r="N66" s="19">
        <f>SUM(H66,J66,L66)</f>
        <v>256</v>
      </c>
      <c r="O66" s="28">
        <f>SUM(N66/2)</f>
        <v>128</v>
      </c>
      <c r="P66" s="29">
        <f>SUM(I66,K66,M66)/1</f>
        <v>1</v>
      </c>
      <c r="V66" s="16" t="str">
        <f t="shared" si="4"/>
        <v>Wünsche  Mathias</v>
      </c>
      <c r="W66" s="16" t="str">
        <f t="shared" si="5"/>
        <v>Sges Bempflingen 1</v>
      </c>
      <c r="X66" s="16" t="str">
        <f t="shared" si="6"/>
        <v xml:space="preserve">Mathias, Wünsche </v>
      </c>
    </row>
    <row r="67" spans="3:24" ht="10.199999999999999">
      <c r="C67" s="16">
        <v>33</v>
      </c>
      <c r="E67" s="16" t="s">
        <v>47</v>
      </c>
      <c r="F67" s="16" t="s">
        <v>46</v>
      </c>
      <c r="G67" s="16" t="s">
        <v>26</v>
      </c>
      <c r="H67" s="16">
        <v>123</v>
      </c>
      <c r="I67" s="27">
        <v>0</v>
      </c>
      <c r="J67" s="18">
        <v>131</v>
      </c>
      <c r="K67" s="27">
        <v>1</v>
      </c>
      <c r="M67" s="27"/>
      <c r="N67" s="19">
        <f>SUM(H67,J67,L67)</f>
        <v>254</v>
      </c>
      <c r="O67" s="28">
        <f>SUM(N67/2)</f>
        <v>127</v>
      </c>
      <c r="P67" s="29">
        <f>SUM(I67,K67,M67)/1</f>
        <v>1</v>
      </c>
      <c r="V67" s="16" t="str">
        <f t="shared" si="4"/>
        <v>Eckert Wolfgang</v>
      </c>
      <c r="W67" s="16" t="str">
        <f t="shared" si="5"/>
        <v>SV Urach 1</v>
      </c>
      <c r="X67" s="16" t="str">
        <f t="shared" si="6"/>
        <v>Wolfgang, Eckert</v>
      </c>
    </row>
    <row r="68" spans="3:24" ht="10.199999999999999">
      <c r="C68" s="16">
        <v>34</v>
      </c>
      <c r="E68" s="16" t="s">
        <v>74</v>
      </c>
      <c r="F68" s="16" t="s">
        <v>75</v>
      </c>
      <c r="G68" s="16" t="s">
        <v>172</v>
      </c>
      <c r="H68" s="16">
        <v>124</v>
      </c>
      <c r="I68" s="27">
        <v>3</v>
      </c>
      <c r="J68" s="18">
        <v>129</v>
      </c>
      <c r="K68" s="27">
        <v>0</v>
      </c>
      <c r="M68" s="27"/>
      <c r="N68" s="19">
        <f>SUM(H68,J68,L68)</f>
        <v>253</v>
      </c>
      <c r="O68" s="28">
        <f>SUM(N68/2)</f>
        <v>126.5</v>
      </c>
      <c r="P68" s="29">
        <f>SUM(I68,K68,M68)/1</f>
        <v>3</v>
      </c>
      <c r="V68" s="16" t="str">
        <f t="shared" si="4"/>
        <v>Müller Manfred</v>
      </c>
      <c r="W68" s="16" t="str">
        <f t="shared" si="5"/>
        <v>SV Dettingen 2</v>
      </c>
      <c r="X68" s="16" t="str">
        <f t="shared" si="6"/>
        <v>Manfred, Müller</v>
      </c>
    </row>
    <row r="69" spans="3:24" ht="10.199999999999999">
      <c r="C69" s="16">
        <v>35</v>
      </c>
      <c r="D69" s="16"/>
      <c r="E69" s="16" t="s">
        <v>148</v>
      </c>
      <c r="F69" s="16" t="s">
        <v>150</v>
      </c>
      <c r="G69" s="16" t="s">
        <v>144</v>
      </c>
      <c r="H69" s="16">
        <v>126</v>
      </c>
      <c r="I69" s="27">
        <v>1</v>
      </c>
      <c r="J69" s="18">
        <v>122</v>
      </c>
      <c r="K69" s="27">
        <v>1</v>
      </c>
      <c r="M69" s="27"/>
      <c r="N69" s="19">
        <f>SUM(H69,J69,L69)</f>
        <v>248</v>
      </c>
      <c r="O69" s="28">
        <f>SUM(N69/2)</f>
        <v>124</v>
      </c>
      <c r="P69" s="29">
        <f>SUM(I69,K69,M69)/1</f>
        <v>2</v>
      </c>
      <c r="V69" s="16" t="str">
        <f t="shared" si="4"/>
        <v>Mähring Daniel</v>
      </c>
      <c r="W69" s="16" t="str">
        <f t="shared" si="5"/>
        <v>SV Riederich 1</v>
      </c>
      <c r="X69" s="16" t="str">
        <f t="shared" si="6"/>
        <v>Daniel, Mähring</v>
      </c>
    </row>
    <row r="70" spans="3:24" ht="10.199999999999999">
      <c r="C70" s="16">
        <v>36</v>
      </c>
      <c r="E70" s="16" t="s">
        <v>78</v>
      </c>
      <c r="F70" s="16" t="s">
        <v>79</v>
      </c>
      <c r="G70" s="16" t="s">
        <v>158</v>
      </c>
      <c r="H70" s="16">
        <v>115</v>
      </c>
      <c r="I70" s="27">
        <v>1</v>
      </c>
      <c r="J70" s="18">
        <v>133</v>
      </c>
      <c r="K70" s="27">
        <v>1</v>
      </c>
      <c r="M70" s="27"/>
      <c r="N70" s="19">
        <f>SUM(H70,J70,L70)</f>
        <v>248</v>
      </c>
      <c r="O70" s="28">
        <f>SUM(N70/2)</f>
        <v>124</v>
      </c>
      <c r="P70" s="29">
        <f>SUM(I70,K70,M70)/1</f>
        <v>2</v>
      </c>
      <c r="V70" s="16" t="str">
        <f t="shared" si="4"/>
        <v>Bracher Christian</v>
      </c>
      <c r="W70" s="16" t="str">
        <f t="shared" si="5"/>
        <v>Sges Bempflingen 2</v>
      </c>
      <c r="X70" s="16" t="str">
        <f t="shared" si="6"/>
        <v>Christian, Bracher</v>
      </c>
    </row>
    <row r="71" spans="3:24" ht="10.199999999999999">
      <c r="C71" s="16">
        <v>37</v>
      </c>
      <c r="E71" s="16" t="s">
        <v>52</v>
      </c>
      <c r="F71" s="16" t="s">
        <v>54</v>
      </c>
      <c r="G71" s="16" t="s">
        <v>25</v>
      </c>
      <c r="H71" s="16">
        <v>114</v>
      </c>
      <c r="I71" s="27">
        <v>0</v>
      </c>
      <c r="J71" s="18">
        <v>133</v>
      </c>
      <c r="K71" s="27">
        <v>1</v>
      </c>
      <c r="M71" s="27"/>
      <c r="N71" s="19">
        <f>SUM(H71,J71,L71)</f>
        <v>247</v>
      </c>
      <c r="O71" s="28">
        <f>SUM(N71/2)</f>
        <v>123.5</v>
      </c>
      <c r="P71" s="29">
        <f>SUM(I71,K71,M71)/1</f>
        <v>1</v>
      </c>
      <c r="V71" s="16" t="str">
        <f t="shared" si="4"/>
        <v>Eberle Margit</v>
      </c>
      <c r="W71" s="16" t="str">
        <f t="shared" si="5"/>
        <v>SV Urach 2</v>
      </c>
      <c r="X71" s="16" t="str">
        <f t="shared" si="6"/>
        <v>Margit, Eberle</v>
      </c>
    </row>
    <row r="72" spans="3:24" ht="10.199999999999999">
      <c r="C72" s="16">
        <v>38</v>
      </c>
      <c r="E72" s="16" t="s">
        <v>165</v>
      </c>
      <c r="F72" s="16" t="s">
        <v>166</v>
      </c>
      <c r="G72" s="16" t="s">
        <v>157</v>
      </c>
      <c r="H72" s="16">
        <v>129</v>
      </c>
      <c r="I72" s="27">
        <v>0</v>
      </c>
      <c r="J72" s="18">
        <v>117</v>
      </c>
      <c r="K72" s="27">
        <v>1</v>
      </c>
      <c r="M72" s="27"/>
      <c r="N72" s="19">
        <f>SUM(H72,J72,L72)</f>
        <v>246</v>
      </c>
      <c r="O72" s="28">
        <f>SUM(N72/2)</f>
        <v>123</v>
      </c>
      <c r="P72" s="29">
        <f>SUM(I72,K72,M72)/1</f>
        <v>1</v>
      </c>
      <c r="V72" s="16" t="str">
        <f t="shared" si="4"/>
        <v>Wünsche Elian</v>
      </c>
      <c r="W72" s="16" t="str">
        <f t="shared" si="5"/>
        <v>Sges Bempflingen 1</v>
      </c>
      <c r="X72" s="16" t="str">
        <f t="shared" si="6"/>
        <v>Elian, Wünsche</v>
      </c>
    </row>
    <row r="73" spans="3:24" ht="10.199999999999999">
      <c r="C73" s="16">
        <v>39</v>
      </c>
      <c r="E73" s="16" t="s">
        <v>61</v>
      </c>
      <c r="F73" s="16" t="s">
        <v>62</v>
      </c>
      <c r="G73" s="16" t="s">
        <v>89</v>
      </c>
      <c r="H73" s="16">
        <v>115</v>
      </c>
      <c r="I73" s="27">
        <v>1</v>
      </c>
      <c r="J73" s="18">
        <v>130</v>
      </c>
      <c r="K73" s="27">
        <v>2</v>
      </c>
      <c r="M73" s="27"/>
      <c r="N73" s="19">
        <f>SUM(H73,J73,L73)</f>
        <v>245</v>
      </c>
      <c r="O73" s="28">
        <f>SUM(N73/2)</f>
        <v>122.5</v>
      </c>
      <c r="P73" s="29">
        <f>SUM(I73,K73,M73)/1</f>
        <v>3</v>
      </c>
      <c r="V73" s="16" t="str">
        <f t="shared" si="4"/>
        <v>Janovsky Albert</v>
      </c>
      <c r="W73" s="16" t="str">
        <f t="shared" si="5"/>
        <v>SV Großbettlingen 1</v>
      </c>
      <c r="X73" s="16" t="str">
        <f t="shared" si="6"/>
        <v>Albert, Janovsky</v>
      </c>
    </row>
    <row r="74" spans="3:24" ht="10.199999999999999">
      <c r="C74" s="16">
        <v>40</v>
      </c>
      <c r="E74" s="16" t="s">
        <v>199</v>
      </c>
      <c r="F74" s="16" t="s">
        <v>94</v>
      </c>
      <c r="G74" s="16" t="s">
        <v>173</v>
      </c>
      <c r="H74" s="16">
        <v>111</v>
      </c>
      <c r="I74" s="27">
        <v>3</v>
      </c>
      <c r="J74" s="18">
        <v>133</v>
      </c>
      <c r="K74" s="27">
        <v>1</v>
      </c>
      <c r="M74" s="27"/>
      <c r="N74" s="19">
        <f>SUM(H74,J74,L74)</f>
        <v>244</v>
      </c>
      <c r="O74" s="28">
        <f>SUM(N74/2)</f>
        <v>122</v>
      </c>
      <c r="P74" s="29">
        <f>SUM(I74,K74,M74)/1</f>
        <v>4</v>
      </c>
      <c r="V74" s="16" t="str">
        <f t="shared" si="4"/>
        <v>Haug Oliver</v>
      </c>
      <c r="W74" s="16"/>
      <c r="X74" s="16" t="str">
        <f t="shared" si="6"/>
        <v>Oliver, Haug</v>
      </c>
    </row>
    <row r="75" spans="3:24" ht="10.199999999999999">
      <c r="C75" s="16">
        <v>41</v>
      </c>
      <c r="E75" s="16" t="s">
        <v>100</v>
      </c>
      <c r="F75" s="16" t="s">
        <v>101</v>
      </c>
      <c r="G75" s="16" t="s">
        <v>144</v>
      </c>
      <c r="H75" s="16">
        <v>127</v>
      </c>
      <c r="I75" s="27">
        <v>3</v>
      </c>
      <c r="J75" s="18">
        <v>117</v>
      </c>
      <c r="K75" s="27">
        <v>0</v>
      </c>
      <c r="M75" s="27"/>
      <c r="N75" s="19">
        <f>SUM(H75,J75,L75)</f>
        <v>244</v>
      </c>
      <c r="O75" s="28">
        <f>SUM(N75/2)</f>
        <v>122</v>
      </c>
      <c r="P75" s="29">
        <f>SUM(I75,K75,M75)/1</f>
        <v>3</v>
      </c>
      <c r="V75" s="16" t="str">
        <f>E75&amp;" "&amp;F75</f>
        <v>Eulberg Martina</v>
      </c>
      <c r="W75" s="16" t="str">
        <f>G75</f>
        <v>SV Riederich 1</v>
      </c>
      <c r="X75" s="16" t="str">
        <f>F75&amp;", "&amp;E75</f>
        <v>Martina, Eulberg</v>
      </c>
    </row>
    <row r="76" spans="3:24" ht="10.199999999999999">
      <c r="C76" s="16">
        <v>42</v>
      </c>
      <c r="E76" s="16" t="s">
        <v>193</v>
      </c>
      <c r="F76" s="16" t="s">
        <v>194</v>
      </c>
      <c r="G76" s="16" t="s">
        <v>143</v>
      </c>
      <c r="H76" s="16">
        <v>116</v>
      </c>
      <c r="I76" s="27">
        <v>2</v>
      </c>
      <c r="J76" s="18">
        <v>126</v>
      </c>
      <c r="K76" s="27">
        <v>1</v>
      </c>
      <c r="M76" s="27"/>
      <c r="N76" s="19">
        <f>SUM(H76,J76,L76)</f>
        <v>242</v>
      </c>
      <c r="O76" s="28">
        <f>SUM(N76/2)</f>
        <v>121</v>
      </c>
      <c r="P76" s="29">
        <f>SUM(I76,K76,M76)/1</f>
        <v>3</v>
      </c>
      <c r="V76" s="16" t="str">
        <f t="shared" ref="V76:V95" si="7">E76&amp;" "&amp;F76</f>
        <v>Schuster Eduard</v>
      </c>
      <c r="W76" s="16" t="str">
        <f t="shared" ref="W76:W85" si="8">G76</f>
        <v>SV Riederich 2</v>
      </c>
      <c r="X76" s="16" t="str">
        <f t="shared" ref="X76:X95" si="9">F76&amp;", "&amp;E76</f>
        <v>Eduard, Schuster</v>
      </c>
    </row>
    <row r="77" spans="3:24" ht="10.199999999999999">
      <c r="C77" s="16">
        <v>43</v>
      </c>
      <c r="E77" s="16" t="s">
        <v>110</v>
      </c>
      <c r="F77" s="16" t="s">
        <v>88</v>
      </c>
      <c r="G77" s="16" t="s">
        <v>106</v>
      </c>
      <c r="H77" s="16">
        <v>120</v>
      </c>
      <c r="I77" s="27">
        <v>1</v>
      </c>
      <c r="J77" s="18">
        <v>122</v>
      </c>
      <c r="K77" s="27">
        <v>0</v>
      </c>
      <c r="M77" s="27"/>
      <c r="N77" s="19">
        <f>SUM(H77,J77,L77)</f>
        <v>242</v>
      </c>
      <c r="O77" s="28">
        <f>SUM(N77/2)</f>
        <v>121</v>
      </c>
      <c r="P77" s="29">
        <f>SUM(I77,K77,M77)/1</f>
        <v>1</v>
      </c>
      <c r="V77" s="16" t="str">
        <f t="shared" si="7"/>
        <v>Fassel Alexander</v>
      </c>
      <c r="W77" s="16" t="str">
        <f t="shared" si="8"/>
        <v>KKSV Neuhausen</v>
      </c>
      <c r="X77" s="16" t="str">
        <f t="shared" si="9"/>
        <v>Alexander, Fassel</v>
      </c>
    </row>
    <row r="78" spans="3:24" ht="10.199999999999999">
      <c r="C78" s="16">
        <v>44</v>
      </c>
      <c r="E78" s="16" t="s">
        <v>63</v>
      </c>
      <c r="F78" s="16" t="s">
        <v>98</v>
      </c>
      <c r="G78" s="16" t="s">
        <v>83</v>
      </c>
      <c r="H78" s="16">
        <v>122</v>
      </c>
      <c r="I78" s="27">
        <v>0</v>
      </c>
      <c r="J78" s="18">
        <v>119</v>
      </c>
      <c r="K78" s="27">
        <v>1</v>
      </c>
      <c r="M78" s="27"/>
      <c r="N78" s="19">
        <f>SUM(H78,J78,L78)</f>
        <v>241</v>
      </c>
      <c r="O78" s="28">
        <f>SUM(N78/2)</f>
        <v>120.5</v>
      </c>
      <c r="P78" s="29">
        <f>SUM(I78,K78,M78)/1</f>
        <v>1</v>
      </c>
      <c r="V78" s="16" t="str">
        <f t="shared" si="7"/>
        <v>Preuss Marvin</v>
      </c>
      <c r="W78" s="16" t="str">
        <f t="shared" si="8"/>
        <v>SV Sondelfingen</v>
      </c>
      <c r="X78" s="16" t="str">
        <f t="shared" si="9"/>
        <v>Marvin, Preuss</v>
      </c>
    </row>
    <row r="79" spans="3:24" ht="10.199999999999999">
      <c r="C79" s="16">
        <v>45</v>
      </c>
      <c r="E79" s="16" t="s">
        <v>176</v>
      </c>
      <c r="F79" s="16" t="s">
        <v>175</v>
      </c>
      <c r="G79" s="16" t="s">
        <v>172</v>
      </c>
      <c r="H79" s="16">
        <v>125</v>
      </c>
      <c r="I79" s="27">
        <v>0</v>
      </c>
      <c r="J79" s="18">
        <v>115</v>
      </c>
      <c r="K79" s="27">
        <v>0</v>
      </c>
      <c r="M79" s="27"/>
      <c r="N79" s="19">
        <f>SUM(H79,J79,L79)</f>
        <v>240</v>
      </c>
      <c r="O79" s="28">
        <f>SUM(N79/2)</f>
        <v>120</v>
      </c>
      <c r="P79" s="29">
        <f>SUM(I79,K79,M79)/1</f>
        <v>0</v>
      </c>
      <c r="V79" s="16" t="str">
        <f t="shared" si="7"/>
        <v>Oravetz Bastian</v>
      </c>
      <c r="W79" s="16" t="str">
        <f t="shared" si="8"/>
        <v>SV Dettingen 2</v>
      </c>
      <c r="X79" s="16" t="str">
        <f t="shared" si="9"/>
        <v>Bastian, Oravetz</v>
      </c>
    </row>
    <row r="80" spans="3:24" ht="10.199999999999999">
      <c r="C80" s="16">
        <v>46</v>
      </c>
      <c r="E80" s="16" t="s">
        <v>76</v>
      </c>
      <c r="F80" s="16" t="s">
        <v>77</v>
      </c>
      <c r="G80" s="16" t="s">
        <v>158</v>
      </c>
      <c r="H80" s="16">
        <v>103</v>
      </c>
      <c r="I80" s="27">
        <v>1</v>
      </c>
      <c r="J80" s="18">
        <v>127</v>
      </c>
      <c r="K80" s="27">
        <v>1</v>
      </c>
      <c r="M80" s="27"/>
      <c r="N80" s="19">
        <f>SUM(H80,J80,L80)</f>
        <v>230</v>
      </c>
      <c r="O80" s="28">
        <f>SUM(N80/2)</f>
        <v>115</v>
      </c>
      <c r="P80" s="29">
        <f>SUM(I80,K80,M80)/1</f>
        <v>2</v>
      </c>
      <c r="V80" s="16" t="str">
        <f t="shared" si="7"/>
        <v>Kärcher Elke</v>
      </c>
      <c r="W80" s="16" t="str">
        <f t="shared" si="8"/>
        <v>Sges Bempflingen 2</v>
      </c>
      <c r="X80" s="16" t="str">
        <f t="shared" si="9"/>
        <v>Elke, Kärcher</v>
      </c>
    </row>
    <row r="81" spans="3:24" ht="10.199999999999999">
      <c r="C81" s="16">
        <v>47</v>
      </c>
      <c r="E81" s="16" t="s">
        <v>177</v>
      </c>
      <c r="F81" s="16" t="s">
        <v>92</v>
      </c>
      <c r="G81" s="16" t="s">
        <v>172</v>
      </c>
      <c r="H81" s="16">
        <v>119</v>
      </c>
      <c r="I81" s="27">
        <v>0</v>
      </c>
      <c r="J81" s="18">
        <v>110</v>
      </c>
      <c r="K81" s="27">
        <v>1</v>
      </c>
      <c r="M81" s="27"/>
      <c r="N81" s="19">
        <f>SUM(H81,J81,L81)</f>
        <v>229</v>
      </c>
      <c r="O81" s="28">
        <f>SUM(N81/2)</f>
        <v>114.5</v>
      </c>
      <c r="P81" s="29">
        <f>SUM(I81,K81,M81)/1</f>
        <v>1</v>
      </c>
      <c r="V81" s="16" t="str">
        <f t="shared" si="7"/>
        <v>Schanz Stefan</v>
      </c>
      <c r="W81" s="16" t="str">
        <f t="shared" si="8"/>
        <v>SV Dettingen 2</v>
      </c>
      <c r="X81" s="16" t="str">
        <f t="shared" si="9"/>
        <v>Stefan, Schanz</v>
      </c>
    </row>
    <row r="82" spans="3:24" ht="10.199999999999999">
      <c r="C82" s="16">
        <v>48</v>
      </c>
      <c r="D82" s="16"/>
      <c r="E82" s="16" t="s">
        <v>118</v>
      </c>
      <c r="F82" s="16" t="s">
        <v>119</v>
      </c>
      <c r="G82" s="16" t="s">
        <v>157</v>
      </c>
      <c r="H82" s="16">
        <v>109</v>
      </c>
      <c r="I82" s="27">
        <v>1</v>
      </c>
      <c r="J82" s="18">
        <v>118</v>
      </c>
      <c r="K82" s="27">
        <v>1</v>
      </c>
      <c r="M82" s="27"/>
      <c r="N82" s="19">
        <f>SUM(H82,J82,L82)</f>
        <v>227</v>
      </c>
      <c r="O82" s="28">
        <f>SUM(N82/2)</f>
        <v>113.5</v>
      </c>
      <c r="P82" s="29">
        <f>SUM(I82,K82,M82)/1</f>
        <v>2</v>
      </c>
      <c r="V82" s="16" t="str">
        <f t="shared" si="7"/>
        <v>Häfner Diana</v>
      </c>
      <c r="W82" s="16" t="str">
        <f t="shared" si="8"/>
        <v>Sges Bempflingen 1</v>
      </c>
      <c r="X82" s="16" t="str">
        <f t="shared" si="9"/>
        <v>Diana, Häfner</v>
      </c>
    </row>
    <row r="83" spans="3:24" ht="10.199999999999999">
      <c r="C83" s="16">
        <v>49</v>
      </c>
      <c r="E83" s="16" t="s">
        <v>195</v>
      </c>
      <c r="F83" s="16" t="s">
        <v>51</v>
      </c>
      <c r="G83" s="16" t="s">
        <v>173</v>
      </c>
      <c r="H83" s="16">
        <v>108</v>
      </c>
      <c r="I83" s="27">
        <v>0</v>
      </c>
      <c r="J83" s="18">
        <v>115</v>
      </c>
      <c r="K83" s="27">
        <v>0</v>
      </c>
      <c r="M83" s="27"/>
      <c r="N83" s="19">
        <f>SUM(H83,J83,L83)</f>
        <v>223</v>
      </c>
      <c r="O83" s="28">
        <f>SUM(N83/2)</f>
        <v>111.5</v>
      </c>
      <c r="P83" s="29">
        <f>SUM(I83,K83,M83)/1</f>
        <v>0</v>
      </c>
      <c r="V83" s="16" t="str">
        <f t="shared" si="7"/>
        <v>Kaiser Jürgen</v>
      </c>
      <c r="W83" s="16" t="str">
        <f t="shared" si="8"/>
        <v>SV Eningen</v>
      </c>
      <c r="X83" s="16" t="str">
        <f t="shared" si="9"/>
        <v>Jürgen, Kaiser</v>
      </c>
    </row>
    <row r="84" spans="3:24" ht="10.199999999999999">
      <c r="C84" s="16">
        <v>50</v>
      </c>
      <c r="E84" s="16" t="s">
        <v>100</v>
      </c>
      <c r="F84" s="16" t="s">
        <v>104</v>
      </c>
      <c r="G84" s="16" t="s">
        <v>144</v>
      </c>
      <c r="H84" s="16">
        <v>89</v>
      </c>
      <c r="I84" s="27"/>
      <c r="J84" s="18">
        <v>133</v>
      </c>
      <c r="K84" s="27">
        <v>3</v>
      </c>
      <c r="M84" s="27"/>
      <c r="N84" s="19">
        <f>SUM(H84,J84,L84)</f>
        <v>222</v>
      </c>
      <c r="O84" s="28">
        <f>SUM(N84/2)</f>
        <v>111</v>
      </c>
      <c r="P84" s="29">
        <f>SUM(I84,K84,M84)/1</f>
        <v>3</v>
      </c>
      <c r="V84" s="16" t="str">
        <f t="shared" si="7"/>
        <v>Eulberg Armin</v>
      </c>
      <c r="W84" s="16" t="str">
        <f t="shared" si="8"/>
        <v>SV Riederich 1</v>
      </c>
      <c r="X84" s="16" t="str">
        <f t="shared" si="9"/>
        <v>Armin, Eulberg</v>
      </c>
    </row>
    <row r="85" spans="3:24" ht="10.199999999999999">
      <c r="C85" s="16">
        <v>51</v>
      </c>
      <c r="E85" s="16" t="s">
        <v>153</v>
      </c>
      <c r="F85" s="16" t="s">
        <v>154</v>
      </c>
      <c r="G85" s="16" t="s">
        <v>143</v>
      </c>
      <c r="H85" s="16">
        <v>93</v>
      </c>
      <c r="I85" s="27">
        <v>1</v>
      </c>
      <c r="J85" s="18">
        <v>126</v>
      </c>
      <c r="K85" s="27">
        <v>0</v>
      </c>
      <c r="M85" s="27"/>
      <c r="N85" s="19">
        <f>SUM(H85,J85,L85)</f>
        <v>219</v>
      </c>
      <c r="O85" s="28">
        <f>SUM(N85/2)</f>
        <v>109.5</v>
      </c>
      <c r="P85" s="29">
        <f>SUM(I85,K85,M85)/1</f>
        <v>1</v>
      </c>
      <c r="V85" s="16" t="str">
        <f t="shared" si="7"/>
        <v>Schall Matthias</v>
      </c>
      <c r="W85" s="16" t="str">
        <f t="shared" si="8"/>
        <v>SV Riederich 2</v>
      </c>
      <c r="X85" s="16" t="str">
        <f t="shared" si="9"/>
        <v>Matthias, Schall</v>
      </c>
    </row>
    <row r="86" spans="3:24" ht="10.199999999999999">
      <c r="C86" s="16">
        <v>52</v>
      </c>
      <c r="E86" s="16" t="s">
        <v>133</v>
      </c>
      <c r="F86" s="16" t="s">
        <v>134</v>
      </c>
      <c r="G86" s="16" t="s">
        <v>107</v>
      </c>
      <c r="H86" s="16">
        <v>99</v>
      </c>
      <c r="I86" s="27"/>
      <c r="J86" s="18">
        <v>120</v>
      </c>
      <c r="K86" s="27">
        <v>0</v>
      </c>
      <c r="M86" s="27"/>
      <c r="N86" s="19">
        <f>SUM(H86,J86,L86)</f>
        <v>219</v>
      </c>
      <c r="O86" s="28">
        <f>SUM(N86/2)</f>
        <v>109.5</v>
      </c>
      <c r="P86" s="29">
        <f>SUM(I86,K86,M86)/1</f>
        <v>0</v>
      </c>
      <c r="V86" s="16" t="str">
        <f t="shared" si="7"/>
        <v>Grau Ulrich</v>
      </c>
      <c r="W86" s="16"/>
      <c r="X86" s="16" t="str">
        <f t="shared" si="9"/>
        <v>Ulrich, Grau</v>
      </c>
    </row>
    <row r="87" spans="3:24" ht="10.199999999999999">
      <c r="C87" s="16">
        <v>53</v>
      </c>
      <c r="E87" s="16" t="s">
        <v>186</v>
      </c>
      <c r="F87" s="16" t="s">
        <v>187</v>
      </c>
      <c r="G87" s="16" t="s">
        <v>83</v>
      </c>
      <c r="H87" s="16">
        <v>103</v>
      </c>
      <c r="I87" s="27">
        <v>0</v>
      </c>
      <c r="J87" s="18">
        <v>113</v>
      </c>
      <c r="K87" s="27">
        <v>0</v>
      </c>
      <c r="M87" s="27"/>
      <c r="N87" s="19">
        <f>SUM(H87,J87,L87)</f>
        <v>216</v>
      </c>
      <c r="O87" s="28">
        <f>SUM(N87/2)</f>
        <v>108</v>
      </c>
      <c r="P87" s="29">
        <f>SUM(I87,K87,M87)/1</f>
        <v>0</v>
      </c>
      <c r="V87" s="16" t="str">
        <f t="shared" si="7"/>
        <v>Veith Volker</v>
      </c>
      <c r="W87" s="16"/>
      <c r="X87" s="16" t="str">
        <f t="shared" si="9"/>
        <v>Volker, Veith</v>
      </c>
    </row>
    <row r="88" spans="3:24" ht="10.199999999999999">
      <c r="C88" s="16">
        <v>54</v>
      </c>
      <c r="E88" s="16" t="s">
        <v>93</v>
      </c>
      <c r="F88" s="16" t="s">
        <v>92</v>
      </c>
      <c r="G88" s="16" t="s">
        <v>172</v>
      </c>
      <c r="H88" s="16">
        <v>95</v>
      </c>
      <c r="I88" s="27">
        <v>2</v>
      </c>
      <c r="J88" s="18">
        <v>119</v>
      </c>
      <c r="K88" s="27">
        <v>1</v>
      </c>
      <c r="M88" s="27"/>
      <c r="N88" s="19">
        <f>SUM(H88,J88,L88)</f>
        <v>214</v>
      </c>
      <c r="O88" s="28">
        <f>SUM(N88/2)</f>
        <v>107</v>
      </c>
      <c r="P88" s="29">
        <f>SUM(I88,K88,M88)/1</f>
        <v>3</v>
      </c>
      <c r="V88" s="16" t="str">
        <f t="shared" si="7"/>
        <v>Heisler Stefan</v>
      </c>
      <c r="W88" s="16"/>
      <c r="X88" s="16" t="str">
        <f t="shared" si="9"/>
        <v>Stefan, Heisler</v>
      </c>
    </row>
    <row r="89" spans="3:24" ht="10.199999999999999">
      <c r="C89" s="16">
        <v>55</v>
      </c>
      <c r="E89" s="16" t="s">
        <v>122</v>
      </c>
      <c r="F89" s="16" t="s">
        <v>123</v>
      </c>
      <c r="G89" s="16" t="s">
        <v>143</v>
      </c>
      <c r="H89" s="16">
        <v>85</v>
      </c>
      <c r="I89" s="27">
        <v>0</v>
      </c>
      <c r="J89" s="18">
        <v>115</v>
      </c>
      <c r="K89" s="27">
        <v>0</v>
      </c>
      <c r="M89" s="27"/>
      <c r="N89" s="19">
        <f>SUM(H89,J89,L89)</f>
        <v>200</v>
      </c>
      <c r="O89" s="28">
        <f>SUM(N89/2)</f>
        <v>100</v>
      </c>
      <c r="P89" s="29">
        <f>SUM(I89,K89,M89)/1</f>
        <v>0</v>
      </c>
      <c r="V89" s="16" t="str">
        <f t="shared" si="7"/>
        <v>Zappke Joachim</v>
      </c>
      <c r="W89" s="16"/>
      <c r="X89" s="16" t="str">
        <f t="shared" si="9"/>
        <v>Joachim, Zappke</v>
      </c>
    </row>
    <row r="90" spans="3:24" ht="10.199999999999999">
      <c r="C90" s="16">
        <v>56</v>
      </c>
      <c r="E90" s="16" t="s">
        <v>188</v>
      </c>
      <c r="F90" s="16" t="s">
        <v>111</v>
      </c>
      <c r="G90" s="16" t="s">
        <v>106</v>
      </c>
      <c r="H90" s="16">
        <v>85</v>
      </c>
      <c r="I90" s="27">
        <v>1</v>
      </c>
      <c r="J90" s="18">
        <v>113</v>
      </c>
      <c r="K90" s="27">
        <v>0</v>
      </c>
      <c r="M90" s="27"/>
      <c r="N90" s="19">
        <f>SUM(H90,J90,L90)</f>
        <v>198</v>
      </c>
      <c r="O90" s="28">
        <f>SUM(N90/2)</f>
        <v>99</v>
      </c>
      <c r="P90" s="29">
        <f>SUM(I90,K90,M90)/1</f>
        <v>1</v>
      </c>
      <c r="V90" s="16" t="str">
        <f t="shared" si="7"/>
        <v>Wolf Klaus</v>
      </c>
      <c r="W90" s="16"/>
      <c r="X90" s="16" t="str">
        <f t="shared" si="9"/>
        <v>Klaus, Wolf</v>
      </c>
    </row>
    <row r="91" spans="3:24" ht="10.199999999999999">
      <c r="C91" s="16">
        <v>57</v>
      </c>
      <c r="E91" s="16" t="s">
        <v>148</v>
      </c>
      <c r="F91" s="16" t="s">
        <v>149</v>
      </c>
      <c r="G91" s="16" t="s">
        <v>144</v>
      </c>
      <c r="H91" s="16">
        <v>88</v>
      </c>
      <c r="I91" s="27">
        <v>1</v>
      </c>
      <c r="J91" s="18">
        <v>105</v>
      </c>
      <c r="K91" s="27">
        <v>0</v>
      </c>
      <c r="M91" s="27"/>
      <c r="N91" s="19">
        <f>SUM(H91,J91,L91)</f>
        <v>193</v>
      </c>
      <c r="O91" s="28">
        <f>SUM(N91/2)</f>
        <v>96.5</v>
      </c>
      <c r="P91" s="29">
        <f>SUM(I91,K91,M91)/1</f>
        <v>1</v>
      </c>
      <c r="V91" s="16" t="str">
        <f t="shared" si="7"/>
        <v xml:space="preserve">Mähring Sebastian </v>
      </c>
      <c r="W91" s="16"/>
      <c r="X91" s="16" t="str">
        <f t="shared" si="9"/>
        <v>Sebastian , Mähring</v>
      </c>
    </row>
    <row r="92" spans="3:24" ht="10.199999999999999">
      <c r="C92" s="16">
        <v>58</v>
      </c>
      <c r="E92" s="16" t="s">
        <v>167</v>
      </c>
      <c r="F92" s="16" t="s">
        <v>184</v>
      </c>
      <c r="G92" s="16" t="s">
        <v>158</v>
      </c>
      <c r="H92" s="16">
        <v>91</v>
      </c>
      <c r="I92" s="27">
        <v>0</v>
      </c>
      <c r="J92" s="18">
        <v>84</v>
      </c>
      <c r="K92" s="27">
        <v>0</v>
      </c>
      <c r="M92" s="27"/>
      <c r="N92" s="19">
        <f>SUM(H92,J92,L92)</f>
        <v>175</v>
      </c>
      <c r="O92" s="28">
        <f>SUM(N92/2)</f>
        <v>87.5</v>
      </c>
      <c r="P92" s="29">
        <f>SUM(I92,K92,M92)/1</f>
        <v>0</v>
      </c>
      <c r="V92" s="16" t="str">
        <f t="shared" si="7"/>
        <v>Dzubiella Saskia</v>
      </c>
      <c r="W92" s="16"/>
      <c r="X92" s="16" t="str">
        <f t="shared" si="9"/>
        <v>Saskia, Dzubiella</v>
      </c>
    </row>
    <row r="93" spans="3:24" ht="10.199999999999999">
      <c r="C93" s="16">
        <v>59</v>
      </c>
      <c r="E93" s="16" t="s">
        <v>78</v>
      </c>
      <c r="F93" s="16" t="s">
        <v>103</v>
      </c>
      <c r="G93" s="16" t="s">
        <v>83</v>
      </c>
      <c r="H93" s="16">
        <v>37</v>
      </c>
      <c r="I93" s="27">
        <v>0</v>
      </c>
      <c r="J93" s="18">
        <v>124</v>
      </c>
      <c r="K93" s="27">
        <v>1</v>
      </c>
      <c r="M93" s="27"/>
      <c r="N93" s="19">
        <f>SUM(H93,J93,L93)</f>
        <v>161</v>
      </c>
      <c r="O93" s="28">
        <f>SUM(N93/2)</f>
        <v>80.5</v>
      </c>
      <c r="P93" s="29">
        <f>SUM(I93,K93,M93)/1</f>
        <v>1</v>
      </c>
      <c r="V93" s="16" t="str">
        <f t="shared" si="7"/>
        <v>Bracher Ingrid</v>
      </c>
      <c r="W93" s="16"/>
      <c r="X93" s="16" t="str">
        <f t="shared" si="9"/>
        <v>Ingrid, Bracher</v>
      </c>
    </row>
    <row r="94" spans="3:24" ht="10.199999999999999">
      <c r="C94" s="16">
        <v>60</v>
      </c>
      <c r="E94" s="16" t="s">
        <v>50</v>
      </c>
      <c r="F94" s="16" t="s">
        <v>69</v>
      </c>
      <c r="G94" s="16" t="s">
        <v>17</v>
      </c>
      <c r="I94" s="27"/>
      <c r="J94" s="18">
        <v>146</v>
      </c>
      <c r="K94" s="27">
        <v>6</v>
      </c>
      <c r="M94" s="27"/>
      <c r="N94" s="19">
        <f>SUM(H94,J94,L94)</f>
        <v>146</v>
      </c>
      <c r="O94" s="28">
        <f>SUM(N94/2)</f>
        <v>73</v>
      </c>
      <c r="P94" s="29">
        <f>SUM(I94,K94,M94)/1</f>
        <v>6</v>
      </c>
      <c r="V94" s="16" t="str">
        <f t="shared" si="7"/>
        <v>Streble Andreas</v>
      </c>
      <c r="W94" s="16"/>
      <c r="X94" s="16" t="str">
        <f t="shared" si="9"/>
        <v>Andreas, Streble</v>
      </c>
    </row>
    <row r="95" spans="3:24" ht="10.199999999999999">
      <c r="C95" s="16">
        <v>61</v>
      </c>
      <c r="E95" s="16" t="s">
        <v>99</v>
      </c>
      <c r="F95" s="16" t="s">
        <v>97</v>
      </c>
      <c r="G95" s="16" t="s">
        <v>83</v>
      </c>
      <c r="I95" s="27"/>
      <c r="J95" s="18">
        <v>138</v>
      </c>
      <c r="K95" s="27">
        <v>1</v>
      </c>
      <c r="M95" s="27"/>
      <c r="N95" s="19">
        <f>SUM(H95,J95,L95)</f>
        <v>138</v>
      </c>
      <c r="O95" s="28">
        <f>SUM(N95/2)</f>
        <v>69</v>
      </c>
      <c r="P95" s="29">
        <f>SUM(I95,K95,M95)/1</f>
        <v>1</v>
      </c>
      <c r="V95" s="16" t="str">
        <f t="shared" si="7"/>
        <v>Colomba Dennis</v>
      </c>
      <c r="W95" s="16"/>
      <c r="X95" s="16" t="str">
        <f t="shared" si="9"/>
        <v>Dennis, Colomba</v>
      </c>
    </row>
    <row r="96" spans="3:24" ht="10.199999999999999">
      <c r="C96" s="16">
        <v>62</v>
      </c>
      <c r="E96" s="16" t="s">
        <v>163</v>
      </c>
      <c r="F96" s="16" t="s">
        <v>164</v>
      </c>
      <c r="G96" s="16" t="s">
        <v>156</v>
      </c>
      <c r="H96" s="16">
        <v>135</v>
      </c>
      <c r="I96" s="27">
        <v>2</v>
      </c>
      <c r="J96" s="18"/>
      <c r="K96" s="27"/>
      <c r="M96" s="27"/>
      <c r="N96" s="19">
        <f>SUM(H96,J96,L96)</f>
        <v>135</v>
      </c>
      <c r="O96" s="28">
        <f>SUM(N96/2)</f>
        <v>67.5</v>
      </c>
      <c r="P96" s="29">
        <f>SUM(I96,K96,M96)/1</f>
        <v>2</v>
      </c>
      <c r="W96" s="16"/>
    </row>
    <row r="97" spans="3:23" ht="10.199999999999999">
      <c r="C97" s="16">
        <v>63</v>
      </c>
      <c r="E97" s="16" t="s">
        <v>145</v>
      </c>
      <c r="F97" s="16" t="s">
        <v>137</v>
      </c>
      <c r="G97" s="16" t="s">
        <v>71</v>
      </c>
      <c r="H97" s="16">
        <v>131</v>
      </c>
      <c r="I97" s="27">
        <v>2</v>
      </c>
      <c r="J97" s="18"/>
      <c r="K97" s="27"/>
      <c r="M97" s="27"/>
      <c r="N97" s="19">
        <f>SUM(H97,J97,L97)</f>
        <v>131</v>
      </c>
      <c r="O97" s="28">
        <f>SUM(N97/2)</f>
        <v>65.5</v>
      </c>
      <c r="P97" s="29">
        <f>SUM(I97,K97,M97)/1</f>
        <v>2</v>
      </c>
      <c r="W97" s="16"/>
    </row>
    <row r="98" spans="3:23" ht="10.199999999999999">
      <c r="C98" s="16">
        <v>64</v>
      </c>
      <c r="E98" s="16" t="s">
        <v>50</v>
      </c>
      <c r="F98" s="16" t="s">
        <v>51</v>
      </c>
      <c r="G98" s="16" t="s">
        <v>17</v>
      </c>
      <c r="I98" s="27"/>
      <c r="J98" s="18">
        <v>129</v>
      </c>
      <c r="K98" s="27">
        <v>2</v>
      </c>
      <c r="M98" s="27"/>
      <c r="N98" s="19">
        <f>SUM(H98,J98,L98)</f>
        <v>129</v>
      </c>
      <c r="O98" s="28">
        <f>SUM(N98/2)</f>
        <v>64.5</v>
      </c>
      <c r="P98" s="29">
        <f>SUM(I98,K98,M98)/1</f>
        <v>2</v>
      </c>
      <c r="W98" s="16"/>
    </row>
    <row r="99" spans="3:23" ht="10.199999999999999">
      <c r="C99" s="16">
        <v>65</v>
      </c>
      <c r="E99" s="16" t="s">
        <v>161</v>
      </c>
      <c r="F99" s="16" t="s">
        <v>150</v>
      </c>
      <c r="G99" s="16" t="s">
        <v>156</v>
      </c>
      <c r="H99" s="16">
        <v>129</v>
      </c>
      <c r="I99" s="27">
        <v>1</v>
      </c>
      <c r="J99" s="18"/>
      <c r="K99" s="27"/>
      <c r="M99" s="27"/>
      <c r="N99" s="19">
        <f>SUM(H99,J99,L99)</f>
        <v>129</v>
      </c>
      <c r="O99" s="28">
        <f>SUM(N99/2)</f>
        <v>64.5</v>
      </c>
      <c r="P99" s="29">
        <f>SUM(I99,K99,M99)/1</f>
        <v>1</v>
      </c>
      <c r="W99" s="16"/>
    </row>
    <row r="100" spans="3:23" ht="10.199999999999999">
      <c r="C100" s="16">
        <v>66</v>
      </c>
      <c r="E100" s="16" t="s">
        <v>180</v>
      </c>
      <c r="F100" s="16" t="s">
        <v>181</v>
      </c>
      <c r="G100" s="16" t="s">
        <v>70</v>
      </c>
      <c r="H100" s="16">
        <v>119</v>
      </c>
      <c r="I100" s="27"/>
      <c r="J100" s="18"/>
      <c r="K100" s="27"/>
      <c r="M100" s="27"/>
      <c r="N100" s="19">
        <f>SUM(H100,J100,L100)</f>
        <v>119</v>
      </c>
      <c r="O100" s="28">
        <f>SUM(N100/2)</f>
        <v>59.5</v>
      </c>
      <c r="P100" s="29">
        <f>SUM(I100,K100,M100)/1</f>
        <v>0</v>
      </c>
      <c r="W100" s="16"/>
    </row>
    <row r="101" spans="3:23" ht="10.199999999999999">
      <c r="C101" s="16">
        <v>67</v>
      </c>
      <c r="E101" s="16" t="s">
        <v>129</v>
      </c>
      <c r="F101" s="16" t="s">
        <v>130</v>
      </c>
      <c r="G101" s="16" t="s">
        <v>106</v>
      </c>
      <c r="H101" s="16">
        <v>110</v>
      </c>
      <c r="I101" s="27">
        <v>2</v>
      </c>
      <c r="J101" s="18"/>
      <c r="K101" s="27"/>
      <c r="M101" s="27"/>
      <c r="N101" s="19">
        <f>SUM(H101,J101,L101)</f>
        <v>110</v>
      </c>
      <c r="O101" s="28">
        <f>SUM(N101/2)</f>
        <v>55</v>
      </c>
      <c r="P101" s="29">
        <f>SUM(I101,K101,M101)/1</f>
        <v>2</v>
      </c>
      <c r="W101" s="16"/>
    </row>
    <row r="102" spans="3:23" ht="10.199999999999999">
      <c r="C102" s="16">
        <v>68</v>
      </c>
      <c r="E102" s="16" t="s">
        <v>139</v>
      </c>
      <c r="F102" s="16" t="s">
        <v>94</v>
      </c>
      <c r="G102" s="16" t="s">
        <v>89</v>
      </c>
      <c r="I102" s="27"/>
      <c r="J102" s="18">
        <v>109</v>
      </c>
      <c r="K102" s="27">
        <v>1</v>
      </c>
      <c r="M102" s="27"/>
      <c r="N102" s="19">
        <f>SUM(H102,J102,L102)</f>
        <v>109</v>
      </c>
      <c r="O102" s="28">
        <f>SUM(N102/2)</f>
        <v>54.5</v>
      </c>
      <c r="P102" s="29">
        <f>SUM(I102,K102,M102)/1</f>
        <v>1</v>
      </c>
      <c r="W102" s="16"/>
    </row>
    <row r="103" spans="3:23" ht="10.199999999999999">
      <c r="C103" s="16">
        <v>69</v>
      </c>
      <c r="E103" s="16" t="s">
        <v>80</v>
      </c>
      <c r="F103" s="16" t="s">
        <v>81</v>
      </c>
      <c r="G103" s="16" t="s">
        <v>107</v>
      </c>
      <c r="H103" s="16">
        <v>104</v>
      </c>
      <c r="I103" s="27">
        <v>1</v>
      </c>
      <c r="J103" s="18"/>
      <c r="K103" s="27"/>
      <c r="M103" s="27"/>
      <c r="N103" s="19">
        <f>SUM(H103,J103,L103)</f>
        <v>104</v>
      </c>
      <c r="O103" s="28">
        <f>SUM(N103/2)</f>
        <v>52</v>
      </c>
      <c r="P103" s="29">
        <f>SUM(I103,K103,M103)/1</f>
        <v>1</v>
      </c>
      <c r="W103" s="16"/>
    </row>
    <row r="104" spans="3:23" ht="10.199999999999999">
      <c r="C104" s="16">
        <v>70</v>
      </c>
      <c r="E104" s="16" t="s">
        <v>197</v>
      </c>
      <c r="F104" s="16" t="s">
        <v>198</v>
      </c>
      <c r="G104" s="16" t="s">
        <v>25</v>
      </c>
      <c r="H104" s="16">
        <v>104</v>
      </c>
      <c r="I104" s="27">
        <v>0</v>
      </c>
      <c r="J104" s="18"/>
      <c r="K104" s="27"/>
      <c r="M104" s="27"/>
      <c r="N104" s="19">
        <f>SUM(H104,J104,L104)</f>
        <v>104</v>
      </c>
      <c r="O104" s="28">
        <f>SUM(N104/2)</f>
        <v>52</v>
      </c>
      <c r="P104" s="29">
        <f>SUM(I104,K104,M104)/1</f>
        <v>0</v>
      </c>
      <c r="W104" s="16"/>
    </row>
    <row r="105" spans="3:23" ht="10.199999999999999">
      <c r="C105" s="16">
        <v>71</v>
      </c>
      <c r="E105" s="16" t="s">
        <v>55</v>
      </c>
      <c r="F105" s="16" t="s">
        <v>56</v>
      </c>
      <c r="G105" s="16" t="s">
        <v>89</v>
      </c>
      <c r="H105" s="16">
        <v>92</v>
      </c>
      <c r="I105" s="27">
        <v>0</v>
      </c>
      <c r="J105" s="18"/>
      <c r="K105" s="27"/>
      <c r="M105" s="27"/>
      <c r="N105" s="19">
        <f>SUM(H105,J105,L105)</f>
        <v>92</v>
      </c>
      <c r="O105" s="28">
        <f>SUM(N105/2)</f>
        <v>46</v>
      </c>
      <c r="P105" s="29">
        <f>SUM(I105,K105,M105)/1</f>
        <v>0</v>
      </c>
      <c r="W105" s="16"/>
    </row>
    <row r="106" spans="3:23" ht="10.199999999999999">
      <c r="C106" s="16">
        <v>72</v>
      </c>
      <c r="E106" s="16" t="s">
        <v>191</v>
      </c>
      <c r="F106" s="16" t="s">
        <v>192</v>
      </c>
      <c r="G106" s="16" t="s">
        <v>89</v>
      </c>
      <c r="H106" s="16">
        <v>81</v>
      </c>
      <c r="I106" s="27">
        <v>0</v>
      </c>
      <c r="J106" s="18"/>
      <c r="K106" s="27"/>
      <c r="M106" s="27"/>
      <c r="N106" s="19">
        <f>SUM(H106,J106,L106)</f>
        <v>81</v>
      </c>
      <c r="O106" s="28">
        <f>SUM(N106/2)</f>
        <v>40.5</v>
      </c>
      <c r="P106" s="29">
        <f>SUM(I106,K106,M106)/1</f>
        <v>0</v>
      </c>
      <c r="W106" s="16"/>
    </row>
    <row r="107" spans="3:23" ht="10.199999999999999">
      <c r="C107" s="16">
        <v>73</v>
      </c>
      <c r="E107" s="16" t="s">
        <v>189</v>
      </c>
      <c r="F107" s="16" t="s">
        <v>190</v>
      </c>
      <c r="G107" s="16" t="s">
        <v>156</v>
      </c>
      <c r="H107" s="16">
        <v>70</v>
      </c>
      <c r="I107" s="27">
        <v>0</v>
      </c>
      <c r="J107" s="18"/>
      <c r="K107" s="27"/>
      <c r="M107" s="27"/>
      <c r="N107" s="19">
        <f>SUM(H107,J107,L107)</f>
        <v>70</v>
      </c>
      <c r="O107" s="28">
        <f>SUM(N107/2)</f>
        <v>35</v>
      </c>
      <c r="P107" s="29">
        <f>SUM(I107,K107,M107)/1</f>
        <v>0</v>
      </c>
      <c r="W107" s="16"/>
    </row>
    <row r="108" spans="3:23" ht="10.199999999999999">
      <c r="C108" s="16">
        <v>74</v>
      </c>
      <c r="E108" s="16" t="s">
        <v>127</v>
      </c>
      <c r="F108" s="16" t="s">
        <v>128</v>
      </c>
      <c r="G108" s="16" t="s">
        <v>25</v>
      </c>
      <c r="I108" s="27"/>
      <c r="J108" s="18"/>
      <c r="K108" s="27"/>
      <c r="M108" s="27"/>
      <c r="N108" s="19">
        <f>SUM(H108,J108,L108)</f>
        <v>0</v>
      </c>
      <c r="O108" s="28">
        <f>SUM(N108/2)</f>
        <v>0</v>
      </c>
      <c r="P108" s="29">
        <f>SUM(I108,K108,M108)/1</f>
        <v>0</v>
      </c>
      <c r="W108" s="16"/>
    </row>
    <row r="109" spans="3:23" ht="10.199999999999999">
      <c r="C109" s="16">
        <v>75</v>
      </c>
      <c r="E109" s="16" t="s">
        <v>140</v>
      </c>
      <c r="F109" s="16" t="s">
        <v>141</v>
      </c>
      <c r="G109" s="16" t="s">
        <v>89</v>
      </c>
      <c r="I109" s="27"/>
      <c r="J109" s="18"/>
      <c r="K109" s="27"/>
      <c r="M109" s="27"/>
      <c r="N109" s="19">
        <f>SUM(H109,J109,L109)</f>
        <v>0</v>
      </c>
      <c r="O109" s="28">
        <f>SUM(N109/2)</f>
        <v>0</v>
      </c>
      <c r="P109" s="29">
        <f>SUM(I109,K109,M109)/1</f>
        <v>0</v>
      </c>
      <c r="W109" s="16"/>
    </row>
    <row r="110" spans="3:23" ht="10.199999999999999">
      <c r="C110" s="16">
        <v>76</v>
      </c>
      <c r="E110" s="16" t="s">
        <v>151</v>
      </c>
      <c r="F110" s="16" t="s">
        <v>152</v>
      </c>
      <c r="G110" s="16" t="s">
        <v>143</v>
      </c>
      <c r="I110" s="27"/>
      <c r="J110" s="18"/>
      <c r="K110" s="27"/>
      <c r="M110" s="27"/>
      <c r="N110" s="19">
        <f>SUM(H110,J110,L110)</f>
        <v>0</v>
      </c>
      <c r="O110" s="28">
        <f>SUM(N110/2)</f>
        <v>0</v>
      </c>
      <c r="P110" s="29">
        <f>SUM(I110,K110,M110)/1</f>
        <v>0</v>
      </c>
      <c r="W110" s="16"/>
    </row>
    <row r="111" spans="3:23" ht="10.199999999999999">
      <c r="C111" s="16">
        <v>77</v>
      </c>
      <c r="E111" s="16" t="s">
        <v>161</v>
      </c>
      <c r="F111" s="16" t="s">
        <v>162</v>
      </c>
      <c r="G111" s="16" t="s">
        <v>156</v>
      </c>
      <c r="I111" s="27"/>
      <c r="J111" s="18"/>
      <c r="K111" s="27"/>
      <c r="M111" s="27"/>
      <c r="N111" s="19">
        <f>SUM(H111,J111,L111)</f>
        <v>0</v>
      </c>
      <c r="O111" s="28">
        <f>SUM(N111/2)</f>
        <v>0</v>
      </c>
      <c r="P111" s="29">
        <f>SUM(I111,K111,M111)/1</f>
        <v>0</v>
      </c>
      <c r="W111" s="16"/>
    </row>
    <row r="112" spans="3:23" ht="10.199999999999999">
      <c r="C112" s="16">
        <v>78</v>
      </c>
      <c r="E112" s="16" t="s">
        <v>169</v>
      </c>
      <c r="F112" s="16" t="s">
        <v>170</v>
      </c>
      <c r="G112" s="16" t="s">
        <v>83</v>
      </c>
      <c r="I112" s="27"/>
      <c r="J112" s="18"/>
      <c r="K112" s="27"/>
      <c r="M112" s="27"/>
      <c r="N112" s="19">
        <f>SUM(H112,J112,L112)</f>
        <v>0</v>
      </c>
      <c r="O112" s="28">
        <f>SUM(N112/2)</f>
        <v>0</v>
      </c>
      <c r="P112" s="29">
        <f>SUM(I112,K112,M112)/1</f>
        <v>0</v>
      </c>
      <c r="W112" s="16"/>
    </row>
    <row r="113" spans="3:16" s="16" customFormat="1" ht="10.199999999999999">
      <c r="C113" s="16">
        <v>79</v>
      </c>
      <c r="D113" s="17"/>
      <c r="E113" s="16" t="s">
        <v>121</v>
      </c>
      <c r="F113" s="16" t="s">
        <v>51</v>
      </c>
      <c r="G113" s="16" t="s">
        <v>26</v>
      </c>
      <c r="I113" s="27"/>
      <c r="J113" s="18"/>
      <c r="K113" s="27"/>
      <c r="M113" s="27"/>
      <c r="N113" s="19">
        <f>SUM(H113,J113,L113)</f>
        <v>0</v>
      </c>
      <c r="O113" s="28">
        <f>SUM(N113/2)</f>
        <v>0</v>
      </c>
      <c r="P113" s="29">
        <f>SUM(I113,K113,M113)/1</f>
        <v>0</v>
      </c>
    </row>
    <row r="114" spans="3:16" s="16" customFormat="1" ht="10.199999999999999">
      <c r="C114" s="16">
        <v>80</v>
      </c>
      <c r="D114" s="17"/>
      <c r="E114" s="16" t="s">
        <v>90</v>
      </c>
      <c r="F114" s="16" t="s">
        <v>91</v>
      </c>
      <c r="G114" s="16" t="s">
        <v>89</v>
      </c>
      <c r="I114" s="27"/>
      <c r="J114" s="18"/>
      <c r="K114" s="27"/>
      <c r="M114" s="27"/>
      <c r="N114" s="19">
        <f>SUM(H114,J114,L114)</f>
        <v>0</v>
      </c>
      <c r="O114" s="28">
        <f>SUM(N114/2)</f>
        <v>0</v>
      </c>
      <c r="P114" s="29">
        <f>SUM(I114,K114,M114)/1</f>
        <v>0</v>
      </c>
    </row>
    <row r="115" spans="3:16" s="16" customFormat="1" ht="10.199999999999999">
      <c r="C115" s="16">
        <v>81</v>
      </c>
      <c r="D115" s="17"/>
      <c r="E115" s="16" t="s">
        <v>138</v>
      </c>
      <c r="F115" s="16" t="s">
        <v>58</v>
      </c>
      <c r="G115" s="16" t="s">
        <v>143</v>
      </c>
      <c r="I115" s="27"/>
      <c r="J115" s="18"/>
      <c r="K115" s="27"/>
      <c r="M115" s="27"/>
      <c r="N115" s="19">
        <f>SUM(H115,J115,L115)</f>
        <v>0</v>
      </c>
      <c r="O115" s="28">
        <f>SUM(N115/2)</f>
        <v>0</v>
      </c>
      <c r="P115" s="29">
        <f>SUM(I115,K115,M115)/1</f>
        <v>0</v>
      </c>
    </row>
    <row r="116" spans="3:16" s="16" customFormat="1" ht="10.199999999999999">
      <c r="C116" s="16">
        <v>82</v>
      </c>
      <c r="D116" s="17"/>
      <c r="E116" s="16" t="s">
        <v>185</v>
      </c>
      <c r="F116" s="16" t="s">
        <v>149</v>
      </c>
      <c r="G116" s="16" t="s">
        <v>158</v>
      </c>
      <c r="I116" s="27"/>
      <c r="J116" s="18"/>
      <c r="K116" s="27"/>
      <c r="M116" s="27"/>
      <c r="N116" s="19">
        <f>SUM(H116,J116,L116)</f>
        <v>0</v>
      </c>
      <c r="O116" s="28">
        <f>SUM(N116/2)</f>
        <v>0</v>
      </c>
      <c r="P116" s="29">
        <f>SUM(I116,K116,M116)/1</f>
        <v>0</v>
      </c>
    </row>
    <row r="117" spans="3:16">
      <c r="K117" s="16" t="s">
        <v>200</v>
      </c>
    </row>
  </sheetData>
  <autoFilter ref="E34:M117" xr:uid="{00000000-0001-0000-0400-000000000000}"/>
  <sortState xmlns:xlrd2="http://schemas.microsoft.com/office/spreadsheetml/2017/richdata2" ref="E35:P116">
    <sortCondition descending="1" ref="N35:N116"/>
    <sortCondition descending="1" ref="P35:P116"/>
  </sortState>
  <mergeCells count="26">
    <mergeCell ref="F14:P14"/>
    <mergeCell ref="E4:G4"/>
    <mergeCell ref="E5:G5"/>
    <mergeCell ref="E6:G6"/>
    <mergeCell ref="E8:G8"/>
    <mergeCell ref="C12:P12"/>
    <mergeCell ref="S45:U45"/>
    <mergeCell ref="C33:P33"/>
    <mergeCell ref="S35:U35"/>
    <mergeCell ref="S36:U36"/>
    <mergeCell ref="S37:U37"/>
    <mergeCell ref="S38:U38"/>
    <mergeCell ref="S39:U39"/>
    <mergeCell ref="S40:U40"/>
    <mergeCell ref="S41:U41"/>
    <mergeCell ref="S42:U42"/>
    <mergeCell ref="S43:U43"/>
    <mergeCell ref="S44:U44"/>
    <mergeCell ref="S52:U52"/>
    <mergeCell ref="S53:U53"/>
    <mergeCell ref="S46:U46"/>
    <mergeCell ref="S47:U47"/>
    <mergeCell ref="S48:U48"/>
    <mergeCell ref="S49:U49"/>
    <mergeCell ref="S50:U50"/>
    <mergeCell ref="S51:U51"/>
  </mergeCells>
  <hyperlinks>
    <hyperlink ref="J10" r:id="rId1" xr:uid="{3CD78275-0E93-4F1B-8792-04B027E6BC5A}"/>
  </hyperlinks>
  <pageMargins left="0.59055118110236227" right="0.47244094488188981" top="0.39370078740157483" bottom="0.62992125984251968" header="0.51181102362204722" footer="0.47244094488188981"/>
  <pageSetup paperSize="9" firstPageNumber="0" orientation="portrait" horizontalDpi="300" verticalDpi="300" r:id="rId2"/>
  <headerFooter alignWithMargins="0">
    <oddFooter>&amp;L&amp;8&amp;F&amp;C&amp;8Seite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6A8FD-2F97-4CE2-A330-81B9DDCC501D}">
  <sheetPr>
    <pageSetUpPr fitToPage="1"/>
  </sheetPr>
  <dimension ref="A2:AH84"/>
  <sheetViews>
    <sheetView topLeftCell="C1" zoomScaleNormal="100" workbookViewId="0">
      <selection activeCell="C85" sqref="A85:XFD106"/>
    </sheetView>
  </sheetViews>
  <sheetFormatPr baseColWidth="10" defaultColWidth="3.6640625" defaultRowHeight="15" customHeight="1"/>
  <cols>
    <col min="1" max="8" width="3.6640625" style="42" customWidth="1"/>
    <col min="9" max="9" width="5.109375" style="42" customWidth="1"/>
    <col min="10" max="10" width="5.109375" style="44" customWidth="1"/>
    <col min="11" max="11" width="4.44140625" style="42" customWidth="1"/>
    <col min="12" max="12" width="4.5546875" style="42" customWidth="1"/>
    <col min="13" max="13" width="4.33203125" style="42" customWidth="1"/>
    <col min="14" max="15" width="4.5546875" style="42" customWidth="1"/>
    <col min="16" max="22" width="3.6640625" style="42" customWidth="1"/>
    <col min="23" max="23" width="2.6640625" style="42" customWidth="1"/>
    <col min="24" max="30" width="3.6640625" style="42" customWidth="1"/>
    <col min="31" max="32" width="3.6640625" style="46" customWidth="1"/>
    <col min="33" max="16384" width="3.6640625" style="42"/>
  </cols>
  <sheetData>
    <row r="2" spans="2:31" ht="18" customHeight="1">
      <c r="B2" s="43"/>
      <c r="W2" s="45" t="s">
        <v>7</v>
      </c>
    </row>
    <row r="3" spans="2:31" ht="18" customHeight="1">
      <c r="J3" s="133" t="s">
        <v>8</v>
      </c>
      <c r="K3" s="133"/>
      <c r="L3" s="133"/>
      <c r="M3" s="133"/>
      <c r="N3" s="133"/>
      <c r="O3" s="133"/>
      <c r="P3" s="47"/>
      <c r="X3" s="48"/>
      <c r="Y3" s="49"/>
      <c r="Z3" s="50"/>
      <c r="AD3" s="51"/>
      <c r="AE3" s="52"/>
    </row>
    <row r="4" spans="2:31" ht="18" customHeight="1">
      <c r="J4" s="134" t="s">
        <v>9</v>
      </c>
      <c r="K4" s="134"/>
      <c r="L4" s="134"/>
      <c r="M4" s="134"/>
      <c r="N4" s="134"/>
      <c r="O4" s="134"/>
      <c r="W4" s="53" t="s">
        <v>4</v>
      </c>
      <c r="Y4" s="54"/>
      <c r="AD4" s="51"/>
      <c r="AE4" s="52"/>
    </row>
    <row r="5" spans="2:31" ht="18" customHeight="1">
      <c r="J5" s="134" t="s">
        <v>10</v>
      </c>
      <c r="K5" s="134"/>
      <c r="L5" s="134"/>
      <c r="M5" s="134"/>
      <c r="N5" s="134"/>
      <c r="O5" s="134"/>
      <c r="W5" s="53" t="s">
        <v>5</v>
      </c>
      <c r="AD5" s="51"/>
      <c r="AE5" s="52"/>
    </row>
    <row r="6" spans="2:31" ht="18" customHeight="1">
      <c r="Q6" s="55"/>
      <c r="R6" s="55"/>
      <c r="S6" s="55"/>
      <c r="T6" s="55"/>
      <c r="U6" s="55"/>
      <c r="V6" s="55"/>
      <c r="W6" s="53" t="s">
        <v>6</v>
      </c>
    </row>
    <row r="7" spans="2:31" ht="6.75" customHeight="1">
      <c r="B7" s="56"/>
      <c r="AD7" s="57"/>
    </row>
    <row r="8" spans="2:31" ht="18" customHeight="1">
      <c r="B8" s="56"/>
      <c r="C8" s="56"/>
      <c r="E8" s="58"/>
      <c r="G8" s="58"/>
      <c r="H8" s="58"/>
      <c r="J8" s="42"/>
      <c r="W8" s="53" t="s">
        <v>38</v>
      </c>
      <c r="AB8" s="58"/>
      <c r="AC8" s="58"/>
      <c r="AE8" s="59"/>
    </row>
    <row r="9" spans="2:31" ht="15" customHeight="1">
      <c r="B9" s="56"/>
      <c r="C9" s="56"/>
      <c r="E9" s="58"/>
      <c r="G9" s="58"/>
      <c r="H9" s="58"/>
      <c r="P9" s="55"/>
      <c r="Q9" s="55"/>
      <c r="R9" s="55"/>
      <c r="S9" s="55"/>
      <c r="T9" s="55"/>
      <c r="U9" s="55"/>
      <c r="V9" s="55"/>
      <c r="W9" s="53" t="s">
        <v>16</v>
      </c>
    </row>
    <row r="10" spans="2:31" ht="15" customHeight="1">
      <c r="B10" s="56"/>
      <c r="C10" s="56"/>
      <c r="E10" s="58"/>
      <c r="G10" s="58"/>
      <c r="H10" s="58"/>
      <c r="W10" s="36" t="s">
        <v>12</v>
      </c>
    </row>
    <row r="11" spans="2:31" ht="6.75" customHeight="1">
      <c r="B11" s="56"/>
      <c r="C11" s="56"/>
      <c r="E11" s="58"/>
      <c r="G11" s="58"/>
      <c r="H11" s="58"/>
      <c r="W11" s="36"/>
    </row>
    <row r="12" spans="2:31" ht="26.25" customHeight="1">
      <c r="B12" s="56"/>
      <c r="C12" s="56"/>
      <c r="E12" s="58"/>
      <c r="G12" s="58"/>
      <c r="H12" s="58"/>
      <c r="M12" s="137" t="s">
        <v>37</v>
      </c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</row>
    <row r="13" spans="2:31" ht="6.75" customHeight="1">
      <c r="B13" s="56"/>
      <c r="C13" s="56"/>
      <c r="E13" s="58"/>
      <c r="G13" s="58"/>
      <c r="H13" s="58"/>
      <c r="M13" s="60"/>
      <c r="W13" s="36"/>
    </row>
    <row r="14" spans="2:31" ht="15" customHeight="1">
      <c r="B14" s="56"/>
      <c r="C14" s="56"/>
      <c r="E14" s="58"/>
      <c r="G14" s="58"/>
      <c r="H14" s="58"/>
      <c r="M14" s="137">
        <v>2025</v>
      </c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</row>
    <row r="15" spans="2:31" ht="6" customHeight="1" thickBot="1">
      <c r="B15" s="56"/>
      <c r="C15" s="56"/>
      <c r="E15" s="58"/>
      <c r="G15" s="58"/>
      <c r="H15" s="58"/>
      <c r="P15" s="58"/>
    </row>
    <row r="16" spans="2:31" ht="15" customHeight="1">
      <c r="B16" s="61"/>
      <c r="C16" s="61"/>
      <c r="D16" s="61"/>
      <c r="E16" s="61"/>
      <c r="F16" s="61"/>
      <c r="G16" s="61"/>
      <c r="H16" s="61"/>
      <c r="I16" s="135">
        <v>2.0833333333333332E-2</v>
      </c>
      <c r="J16" s="135"/>
      <c r="K16" s="61"/>
      <c r="L16" s="61"/>
      <c r="M16" s="136" t="s">
        <v>15</v>
      </c>
      <c r="N16" s="127"/>
      <c r="O16" s="127"/>
      <c r="P16" s="127"/>
      <c r="Q16" s="127" t="s">
        <v>21</v>
      </c>
      <c r="R16" s="127"/>
      <c r="S16" s="127"/>
      <c r="T16" s="127"/>
      <c r="U16" s="127"/>
      <c r="V16" s="127"/>
      <c r="W16" s="70"/>
      <c r="X16" s="127" t="s">
        <v>39</v>
      </c>
      <c r="Y16" s="127"/>
      <c r="Z16" s="127"/>
      <c r="AA16" s="127"/>
      <c r="AB16" s="127"/>
      <c r="AC16" s="128"/>
    </row>
    <row r="17" spans="1:34" ht="15" customHeight="1">
      <c r="A17" s="61"/>
      <c r="B17" s="61"/>
      <c r="C17" s="61"/>
      <c r="D17" s="61"/>
      <c r="E17" s="61"/>
      <c r="I17" s="135"/>
      <c r="J17" s="135"/>
      <c r="M17" s="129">
        <v>45920</v>
      </c>
      <c r="N17" s="130"/>
      <c r="O17" s="130"/>
      <c r="P17" s="130"/>
      <c r="Q17" s="131" t="s">
        <v>22</v>
      </c>
      <c r="R17" s="131"/>
      <c r="S17" s="131"/>
      <c r="T17" s="131"/>
      <c r="U17" s="131"/>
      <c r="V17" s="131"/>
      <c r="W17" s="61"/>
      <c r="X17" s="131" t="s">
        <v>40</v>
      </c>
      <c r="Y17" s="131"/>
      <c r="Z17" s="131"/>
      <c r="AA17" s="131"/>
      <c r="AB17" s="131"/>
      <c r="AC17" s="132"/>
    </row>
    <row r="18" spans="1:34" ht="15" customHeight="1">
      <c r="A18" s="68"/>
      <c r="B18" s="68"/>
      <c r="C18" s="68"/>
      <c r="D18" s="68"/>
      <c r="E18" s="68"/>
      <c r="M18" s="129">
        <v>45941</v>
      </c>
      <c r="N18" s="130"/>
      <c r="O18" s="130"/>
      <c r="P18" s="130"/>
      <c r="Q18" s="131" t="s">
        <v>24</v>
      </c>
      <c r="R18" s="131"/>
      <c r="S18" s="131"/>
      <c r="T18" s="131"/>
      <c r="U18" s="131"/>
      <c r="V18" s="131"/>
      <c r="W18" s="68"/>
      <c r="X18" s="131" t="s">
        <v>41</v>
      </c>
      <c r="Y18" s="131"/>
      <c r="Z18" s="131"/>
      <c r="AA18" s="131"/>
      <c r="AB18" s="131"/>
      <c r="AC18" s="132"/>
      <c r="AD18" s="68"/>
      <c r="AE18" s="62"/>
      <c r="AF18" s="62"/>
    </row>
    <row r="19" spans="1:34" ht="15" customHeight="1" thickBot="1">
      <c r="A19" s="68"/>
      <c r="B19" s="68"/>
      <c r="C19" s="68"/>
      <c r="D19" s="68"/>
      <c r="E19" s="68"/>
      <c r="M19" s="138">
        <v>45955</v>
      </c>
      <c r="N19" s="139"/>
      <c r="O19" s="139"/>
      <c r="P19" s="139"/>
      <c r="Q19" s="83" t="s">
        <v>23</v>
      </c>
      <c r="R19" s="83"/>
      <c r="S19" s="83"/>
      <c r="T19" s="83"/>
      <c r="U19" s="83"/>
      <c r="V19" s="83"/>
      <c r="W19" s="69"/>
      <c r="X19" s="83" t="s">
        <v>42</v>
      </c>
      <c r="Y19" s="83"/>
      <c r="Z19" s="83"/>
      <c r="AA19" s="83"/>
      <c r="AB19" s="83"/>
      <c r="AC19" s="140"/>
      <c r="AF19" s="123"/>
      <c r="AG19" s="123"/>
      <c r="AH19" s="123"/>
    </row>
    <row r="21" spans="1:34" ht="15" customHeight="1" thickBo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2"/>
      <c r="AF21" s="62"/>
    </row>
    <row r="22" spans="1:34" ht="24.75" customHeight="1" thickBot="1">
      <c r="A22" s="68"/>
      <c r="B22" s="68"/>
      <c r="C22" s="68"/>
      <c r="D22" s="68"/>
      <c r="E22" s="68"/>
      <c r="F22" s="101" t="s">
        <v>202</v>
      </c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3"/>
      <c r="AD22" s="68"/>
      <c r="AE22" s="62"/>
      <c r="AF22" s="62"/>
    </row>
    <row r="23" spans="1:34" ht="35.25" customHeight="1" thickBot="1">
      <c r="F23" s="124" t="s">
        <v>13</v>
      </c>
      <c r="G23" s="125"/>
      <c r="H23" s="125"/>
      <c r="I23" s="126"/>
      <c r="J23" s="63" t="s">
        <v>18</v>
      </c>
      <c r="K23" s="107" t="s">
        <v>19</v>
      </c>
      <c r="L23" s="108"/>
      <c r="M23" s="108"/>
      <c r="N23" s="108"/>
      <c r="O23" s="109"/>
      <c r="P23" s="110" t="s">
        <v>20</v>
      </c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</row>
    <row r="24" spans="1:34" s="64" customFormat="1" ht="18" customHeight="1">
      <c r="F24" s="112">
        <v>45920</v>
      </c>
      <c r="G24" s="113"/>
      <c r="H24" s="113"/>
      <c r="I24" s="114"/>
      <c r="J24" s="121">
        <v>1</v>
      </c>
      <c r="K24" s="87">
        <v>0.54166666666666663</v>
      </c>
      <c r="L24" s="88"/>
      <c r="M24" s="91" t="s">
        <v>14</v>
      </c>
      <c r="N24" s="87">
        <v>0.5625</v>
      </c>
      <c r="O24" s="88"/>
      <c r="P24" s="81" t="s">
        <v>106</v>
      </c>
      <c r="Q24" s="81"/>
      <c r="R24" s="81"/>
      <c r="S24" s="81"/>
      <c r="T24" s="81"/>
      <c r="U24" s="81"/>
      <c r="V24" s="81" t="s">
        <v>14</v>
      </c>
      <c r="W24" s="81"/>
      <c r="X24" s="81" t="s">
        <v>156</v>
      </c>
      <c r="Y24" s="81"/>
      <c r="Z24" s="81"/>
      <c r="AA24" s="81"/>
      <c r="AB24" s="81"/>
      <c r="AC24" s="82"/>
      <c r="AE24" s="65">
        <v>1</v>
      </c>
      <c r="AF24" s="65">
        <v>2</v>
      </c>
    </row>
    <row r="25" spans="1:34" s="64" customFormat="1" ht="18" customHeight="1" thickBot="1">
      <c r="F25" s="115"/>
      <c r="G25" s="116"/>
      <c r="H25" s="116"/>
      <c r="I25" s="117"/>
      <c r="J25" s="122"/>
      <c r="K25" s="89"/>
      <c r="L25" s="90"/>
      <c r="M25" s="92"/>
      <c r="N25" s="89"/>
      <c r="O25" s="90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4"/>
      <c r="AE25" s="65"/>
      <c r="AF25" s="65"/>
    </row>
    <row r="26" spans="1:34" s="64" customFormat="1" ht="18" customHeight="1">
      <c r="F26" s="115"/>
      <c r="G26" s="116"/>
      <c r="H26" s="116"/>
      <c r="I26" s="117"/>
      <c r="J26" s="121">
        <v>2</v>
      </c>
      <c r="K26" s="87">
        <v>0.5625</v>
      </c>
      <c r="L26" s="88"/>
      <c r="M26" s="91" t="s">
        <v>14</v>
      </c>
      <c r="N26" s="87">
        <v>0.58333333333333337</v>
      </c>
      <c r="O26" s="88"/>
      <c r="P26" s="81" t="s">
        <v>70</v>
      </c>
      <c r="Q26" s="81"/>
      <c r="R26" s="81"/>
      <c r="S26" s="81"/>
      <c r="T26" s="81"/>
      <c r="U26" s="81"/>
      <c r="V26" s="100" t="s">
        <v>14</v>
      </c>
      <c r="W26" s="100"/>
      <c r="X26" s="81" t="s">
        <v>82</v>
      </c>
      <c r="Y26" s="81"/>
      <c r="Z26" s="81"/>
      <c r="AA26" s="81"/>
      <c r="AB26" s="81"/>
      <c r="AC26" s="82"/>
      <c r="AE26" s="65">
        <v>3</v>
      </c>
      <c r="AF26" s="65">
        <v>4</v>
      </c>
    </row>
    <row r="27" spans="1:34" s="64" customFormat="1" ht="18" customHeight="1" thickBot="1">
      <c r="F27" s="115"/>
      <c r="G27" s="116"/>
      <c r="H27" s="116"/>
      <c r="I27" s="117"/>
      <c r="J27" s="122"/>
      <c r="K27" s="89"/>
      <c r="L27" s="90"/>
      <c r="M27" s="92"/>
      <c r="N27" s="89"/>
      <c r="O27" s="90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4"/>
      <c r="AE27" s="65"/>
      <c r="AF27" s="65"/>
    </row>
    <row r="28" spans="1:34" s="64" customFormat="1" ht="18" customHeight="1">
      <c r="F28" s="115"/>
      <c r="G28" s="116"/>
      <c r="H28" s="116"/>
      <c r="I28" s="117"/>
      <c r="J28" s="121">
        <v>3</v>
      </c>
      <c r="K28" s="87">
        <v>0.58333333333333337</v>
      </c>
      <c r="L28" s="88"/>
      <c r="M28" s="91" t="s">
        <v>14</v>
      </c>
      <c r="N28" s="87">
        <v>0.60416666666666674</v>
      </c>
      <c r="O28" s="88"/>
      <c r="P28" s="81" t="s">
        <v>171</v>
      </c>
      <c r="Q28" s="81"/>
      <c r="R28" s="81"/>
      <c r="S28" s="81"/>
      <c r="T28" s="81"/>
      <c r="U28" s="81"/>
      <c r="V28" s="100" t="s">
        <v>14</v>
      </c>
      <c r="W28" s="100"/>
      <c r="X28" s="81" t="s">
        <v>107</v>
      </c>
      <c r="Y28" s="81"/>
      <c r="Z28" s="81"/>
      <c r="AA28" s="81"/>
      <c r="AB28" s="81"/>
      <c r="AC28" s="82"/>
      <c r="AE28" s="65">
        <v>5</v>
      </c>
      <c r="AF28" s="65">
        <v>6</v>
      </c>
    </row>
    <row r="29" spans="1:34" s="64" customFormat="1" ht="18" customHeight="1" thickBot="1">
      <c r="F29" s="115"/>
      <c r="G29" s="116"/>
      <c r="H29" s="116"/>
      <c r="I29" s="117"/>
      <c r="J29" s="122"/>
      <c r="K29" s="89"/>
      <c r="L29" s="90"/>
      <c r="M29" s="92"/>
      <c r="N29" s="89"/>
      <c r="O29" s="90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4"/>
      <c r="AE29" s="65"/>
      <c r="AF29" s="65"/>
    </row>
    <row r="30" spans="1:34" s="64" customFormat="1" ht="18" customHeight="1">
      <c r="F30" s="115"/>
      <c r="G30" s="116"/>
      <c r="H30" s="116"/>
      <c r="I30" s="117"/>
      <c r="J30" s="121">
        <v>4</v>
      </c>
      <c r="K30" s="87">
        <v>0.60416666666666674</v>
      </c>
      <c r="L30" s="88"/>
      <c r="M30" s="91" t="s">
        <v>14</v>
      </c>
      <c r="N30" s="87">
        <v>0.62500000000000011</v>
      </c>
      <c r="O30" s="88"/>
      <c r="P30" s="81" t="s">
        <v>71</v>
      </c>
      <c r="Q30" s="81"/>
      <c r="R30" s="81"/>
      <c r="S30" s="81"/>
      <c r="T30" s="81"/>
      <c r="U30" s="81"/>
      <c r="V30" s="93" t="s">
        <v>14</v>
      </c>
      <c r="W30" s="97"/>
      <c r="X30" s="81" t="s">
        <v>174</v>
      </c>
      <c r="Y30" s="81"/>
      <c r="Z30" s="81"/>
      <c r="AA30" s="81"/>
      <c r="AB30" s="81"/>
      <c r="AC30" s="82"/>
      <c r="AE30" s="65"/>
      <c r="AF30" s="65"/>
    </row>
    <row r="31" spans="1:34" s="64" customFormat="1" ht="18" customHeight="1" thickBot="1">
      <c r="F31" s="115"/>
      <c r="G31" s="116"/>
      <c r="H31" s="116"/>
      <c r="I31" s="117"/>
      <c r="J31" s="122"/>
      <c r="K31" s="89"/>
      <c r="L31" s="90"/>
      <c r="M31" s="92"/>
      <c r="N31" s="89"/>
      <c r="O31" s="90"/>
      <c r="P31" s="83"/>
      <c r="Q31" s="83"/>
      <c r="R31" s="83"/>
      <c r="S31" s="83"/>
      <c r="T31" s="83"/>
      <c r="U31" s="83"/>
      <c r="V31" s="98"/>
      <c r="W31" s="99"/>
      <c r="X31" s="83"/>
      <c r="Y31" s="83"/>
      <c r="Z31" s="83"/>
      <c r="AA31" s="83"/>
      <c r="AB31" s="83"/>
      <c r="AC31" s="84"/>
      <c r="AE31" s="65"/>
      <c r="AF31" s="65"/>
    </row>
    <row r="32" spans="1:34" s="64" customFormat="1" ht="18" customHeight="1">
      <c r="F32" s="115"/>
      <c r="G32" s="116"/>
      <c r="H32" s="116"/>
      <c r="I32" s="117"/>
      <c r="J32" s="121">
        <v>5</v>
      </c>
      <c r="K32" s="87">
        <v>0.62500000000000011</v>
      </c>
      <c r="L32" s="88"/>
      <c r="M32" s="91" t="s">
        <v>14</v>
      </c>
      <c r="N32" s="87">
        <v>0.64583333333333348</v>
      </c>
      <c r="O32" s="88"/>
      <c r="P32" s="81" t="s">
        <v>144</v>
      </c>
      <c r="Q32" s="81"/>
      <c r="R32" s="81"/>
      <c r="S32" s="81"/>
      <c r="T32" s="81"/>
      <c r="U32" s="81"/>
      <c r="V32" s="93" t="s">
        <v>14</v>
      </c>
      <c r="W32" s="97"/>
      <c r="X32" s="81" t="s">
        <v>83</v>
      </c>
      <c r="Y32" s="81"/>
      <c r="Z32" s="81"/>
      <c r="AA32" s="81"/>
      <c r="AB32" s="81"/>
      <c r="AC32" s="82"/>
      <c r="AE32" s="65"/>
      <c r="AF32" s="65"/>
    </row>
    <row r="33" spans="1:32" s="64" customFormat="1" ht="18" customHeight="1" thickBot="1">
      <c r="F33" s="115"/>
      <c r="G33" s="116"/>
      <c r="H33" s="116"/>
      <c r="I33" s="117"/>
      <c r="J33" s="122"/>
      <c r="K33" s="89"/>
      <c r="L33" s="90"/>
      <c r="M33" s="92"/>
      <c r="N33" s="89"/>
      <c r="O33" s="90"/>
      <c r="P33" s="83"/>
      <c r="Q33" s="83"/>
      <c r="R33" s="83"/>
      <c r="S33" s="83"/>
      <c r="T33" s="83"/>
      <c r="U33" s="83"/>
      <c r="V33" s="98"/>
      <c r="W33" s="99"/>
      <c r="X33" s="83"/>
      <c r="Y33" s="83"/>
      <c r="Z33" s="83"/>
      <c r="AA33" s="83"/>
      <c r="AB33" s="83"/>
      <c r="AC33" s="84"/>
      <c r="AE33" s="65"/>
      <c r="AF33" s="65"/>
    </row>
    <row r="34" spans="1:32" s="64" customFormat="1" ht="18" customHeight="1">
      <c r="F34" s="115"/>
      <c r="G34" s="116"/>
      <c r="H34" s="116"/>
      <c r="I34" s="117"/>
      <c r="J34" s="121">
        <v>6</v>
      </c>
      <c r="K34" s="87">
        <v>0.64583333333333348</v>
      </c>
      <c r="L34" s="88"/>
      <c r="M34" s="91" t="s">
        <v>14</v>
      </c>
      <c r="N34" s="87">
        <v>0.66666666666666685</v>
      </c>
      <c r="O34" s="88"/>
      <c r="P34" s="81" t="s">
        <v>143</v>
      </c>
      <c r="Q34" s="81"/>
      <c r="R34" s="81"/>
      <c r="S34" s="81"/>
      <c r="T34" s="81"/>
      <c r="U34" s="81"/>
      <c r="V34" s="93" t="s">
        <v>14</v>
      </c>
      <c r="W34" s="97"/>
      <c r="X34" s="81" t="s">
        <v>172</v>
      </c>
      <c r="Y34" s="81"/>
      <c r="Z34" s="81"/>
      <c r="AA34" s="81"/>
      <c r="AB34" s="81"/>
      <c r="AC34" s="82"/>
      <c r="AE34" s="65"/>
      <c r="AF34" s="65"/>
    </row>
    <row r="35" spans="1:32" s="64" customFormat="1" ht="18" customHeight="1" thickBot="1">
      <c r="F35" s="115"/>
      <c r="G35" s="116"/>
      <c r="H35" s="116"/>
      <c r="I35" s="117"/>
      <c r="J35" s="122"/>
      <c r="K35" s="89"/>
      <c r="L35" s="90"/>
      <c r="M35" s="92"/>
      <c r="N35" s="89"/>
      <c r="O35" s="90"/>
      <c r="P35" s="83"/>
      <c r="Q35" s="83"/>
      <c r="R35" s="83"/>
      <c r="S35" s="83"/>
      <c r="T35" s="83"/>
      <c r="U35" s="83"/>
      <c r="V35" s="98"/>
      <c r="W35" s="99"/>
      <c r="X35" s="83"/>
      <c r="Y35" s="83"/>
      <c r="Z35" s="83"/>
      <c r="AA35" s="83"/>
      <c r="AB35" s="83"/>
      <c r="AC35" s="84"/>
      <c r="AE35" s="65"/>
      <c r="AF35" s="65"/>
    </row>
    <row r="36" spans="1:32" s="64" customFormat="1" ht="18" customHeight="1">
      <c r="F36" s="115"/>
      <c r="G36" s="116"/>
      <c r="H36" s="116"/>
      <c r="I36" s="117"/>
      <c r="J36" s="121">
        <v>7</v>
      </c>
      <c r="K36" s="87">
        <v>0.66666666666666685</v>
      </c>
      <c r="L36" s="88"/>
      <c r="M36" s="91" t="s">
        <v>14</v>
      </c>
      <c r="N36" s="87">
        <v>0.68750000000000022</v>
      </c>
      <c r="O36" s="88"/>
      <c r="P36" s="81" t="s">
        <v>17</v>
      </c>
      <c r="Q36" s="81"/>
      <c r="R36" s="81"/>
      <c r="S36" s="81"/>
      <c r="T36" s="81"/>
      <c r="U36" s="81"/>
      <c r="V36" s="93" t="s">
        <v>14</v>
      </c>
      <c r="W36" s="94"/>
      <c r="X36" s="81" t="s">
        <v>155</v>
      </c>
      <c r="Y36" s="81"/>
      <c r="Z36" s="81"/>
      <c r="AA36" s="81"/>
      <c r="AB36" s="81"/>
      <c r="AC36" s="82"/>
      <c r="AE36" s="65"/>
      <c r="AF36" s="65"/>
    </row>
    <row r="37" spans="1:32" s="64" customFormat="1" ht="18" customHeight="1" thickBot="1">
      <c r="F37" s="115"/>
      <c r="G37" s="116"/>
      <c r="H37" s="116"/>
      <c r="I37" s="117"/>
      <c r="J37" s="122"/>
      <c r="K37" s="89"/>
      <c r="L37" s="90"/>
      <c r="M37" s="92"/>
      <c r="N37" s="89"/>
      <c r="O37" s="90"/>
      <c r="P37" s="83"/>
      <c r="Q37" s="83"/>
      <c r="R37" s="83"/>
      <c r="S37" s="83"/>
      <c r="T37" s="83"/>
      <c r="U37" s="83"/>
      <c r="V37" s="95"/>
      <c r="W37" s="96"/>
      <c r="X37" s="83"/>
      <c r="Y37" s="83"/>
      <c r="Z37" s="83"/>
      <c r="AA37" s="83"/>
      <c r="AB37" s="83"/>
      <c r="AC37" s="84"/>
      <c r="AE37" s="65"/>
      <c r="AF37" s="65"/>
    </row>
    <row r="38" spans="1:32" s="64" customFormat="1" ht="18" customHeight="1">
      <c r="F38" s="115"/>
      <c r="G38" s="116"/>
      <c r="H38" s="116"/>
      <c r="I38" s="117"/>
      <c r="J38" s="121">
        <v>8</v>
      </c>
      <c r="K38" s="87">
        <v>0.68750000000000022</v>
      </c>
      <c r="L38" s="88"/>
      <c r="M38" s="91" t="s">
        <v>14</v>
      </c>
      <c r="N38" s="87">
        <v>0.70833333333333359</v>
      </c>
      <c r="O38" s="88"/>
      <c r="P38" s="81" t="s">
        <v>173</v>
      </c>
      <c r="Q38" s="81"/>
      <c r="R38" s="81"/>
      <c r="S38" s="81"/>
      <c r="T38" s="81"/>
      <c r="U38" s="81"/>
      <c r="V38" s="93" t="s">
        <v>14</v>
      </c>
      <c r="W38" s="94"/>
      <c r="X38" s="81" t="s">
        <v>26</v>
      </c>
      <c r="Y38" s="81"/>
      <c r="Z38" s="81"/>
      <c r="AA38" s="81"/>
      <c r="AB38" s="81"/>
      <c r="AC38" s="82"/>
      <c r="AE38" s="65"/>
      <c r="AF38" s="65"/>
    </row>
    <row r="39" spans="1:32" s="64" customFormat="1" ht="18" customHeight="1" thickBot="1">
      <c r="F39" s="115"/>
      <c r="G39" s="116"/>
      <c r="H39" s="116"/>
      <c r="I39" s="117"/>
      <c r="J39" s="122"/>
      <c r="K39" s="89"/>
      <c r="L39" s="90"/>
      <c r="M39" s="92"/>
      <c r="N39" s="89"/>
      <c r="O39" s="90"/>
      <c r="P39" s="83"/>
      <c r="Q39" s="83"/>
      <c r="R39" s="83"/>
      <c r="S39" s="83"/>
      <c r="T39" s="83"/>
      <c r="U39" s="83"/>
      <c r="V39" s="95"/>
      <c r="W39" s="96"/>
      <c r="X39" s="83"/>
      <c r="Y39" s="83"/>
      <c r="Z39" s="83"/>
      <c r="AA39" s="83"/>
      <c r="AB39" s="83"/>
      <c r="AC39" s="84"/>
      <c r="AE39" s="65"/>
      <c r="AF39" s="65"/>
    </row>
    <row r="40" spans="1:32" s="64" customFormat="1" ht="18" customHeight="1">
      <c r="F40" s="115"/>
      <c r="G40" s="116"/>
      <c r="H40" s="116"/>
      <c r="I40" s="117"/>
      <c r="J40" s="121">
        <v>9</v>
      </c>
      <c r="K40" s="87">
        <v>0.70833333333333359</v>
      </c>
      <c r="L40" s="88"/>
      <c r="M40" s="91" t="s">
        <v>14</v>
      </c>
      <c r="N40" s="87">
        <v>0.72916666666666696</v>
      </c>
      <c r="O40" s="88"/>
      <c r="P40" s="81" t="s">
        <v>25</v>
      </c>
      <c r="Q40" s="81"/>
      <c r="R40" s="81"/>
      <c r="S40" s="81"/>
      <c r="T40" s="81"/>
      <c r="U40" s="81"/>
      <c r="V40" s="93" t="s">
        <v>14</v>
      </c>
      <c r="W40" s="94"/>
      <c r="X40" s="81" t="s">
        <v>105</v>
      </c>
      <c r="Y40" s="81"/>
      <c r="Z40" s="81"/>
      <c r="AA40" s="81"/>
      <c r="AB40" s="81"/>
      <c r="AC40" s="82"/>
      <c r="AE40" s="65"/>
      <c r="AF40" s="65"/>
    </row>
    <row r="41" spans="1:32" s="64" customFormat="1" ht="18" customHeight="1" thickBot="1">
      <c r="F41" s="118"/>
      <c r="G41" s="119"/>
      <c r="H41" s="119"/>
      <c r="I41" s="120"/>
      <c r="J41" s="122"/>
      <c r="K41" s="89"/>
      <c r="L41" s="90"/>
      <c r="M41" s="92"/>
      <c r="N41" s="89"/>
      <c r="O41" s="90"/>
      <c r="P41" s="83"/>
      <c r="Q41" s="83"/>
      <c r="R41" s="83"/>
      <c r="S41" s="83"/>
      <c r="T41" s="83"/>
      <c r="U41" s="83"/>
      <c r="V41" s="95"/>
      <c r="W41" s="96"/>
      <c r="X41" s="83"/>
      <c r="Y41" s="83"/>
      <c r="Z41" s="83"/>
      <c r="AA41" s="83"/>
      <c r="AB41" s="83"/>
      <c r="AC41" s="84"/>
      <c r="AE41" s="65"/>
      <c r="AF41" s="65"/>
    </row>
    <row r="42" spans="1:32" s="53" customFormat="1" ht="12" customHeight="1" thickBot="1">
      <c r="J42" s="66"/>
      <c r="AE42" s="67"/>
      <c r="AF42" s="67"/>
    </row>
    <row r="43" spans="1:32" ht="24.75" customHeight="1" thickBot="1">
      <c r="A43" s="68"/>
      <c r="B43" s="68"/>
      <c r="C43" s="68"/>
      <c r="D43" s="68"/>
      <c r="E43" s="68"/>
      <c r="F43" s="101" t="s">
        <v>203</v>
      </c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3"/>
      <c r="AD43" s="68"/>
      <c r="AE43" s="62"/>
      <c r="AF43" s="62"/>
    </row>
    <row r="44" spans="1:32" ht="35.25" customHeight="1" thickBot="1">
      <c r="F44" s="104" t="s">
        <v>13</v>
      </c>
      <c r="G44" s="105"/>
      <c r="H44" s="105"/>
      <c r="I44" s="106"/>
      <c r="J44" s="63" t="s">
        <v>18</v>
      </c>
      <c r="K44" s="107" t="s">
        <v>19</v>
      </c>
      <c r="L44" s="108"/>
      <c r="M44" s="108"/>
      <c r="N44" s="108"/>
      <c r="O44" s="109"/>
      <c r="P44" s="110" t="s">
        <v>20</v>
      </c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1"/>
    </row>
    <row r="45" spans="1:32" s="64" customFormat="1" ht="18" customHeight="1">
      <c r="F45" s="112">
        <v>45941</v>
      </c>
      <c r="G45" s="113"/>
      <c r="H45" s="113"/>
      <c r="I45" s="114"/>
      <c r="J45" s="85">
        <v>1</v>
      </c>
      <c r="K45" s="87">
        <v>0.54166666666666663</v>
      </c>
      <c r="L45" s="88"/>
      <c r="M45" s="91" t="s">
        <v>14</v>
      </c>
      <c r="N45" s="87">
        <v>0.5625</v>
      </c>
      <c r="O45" s="88"/>
      <c r="P45" s="81" t="s">
        <v>25</v>
      </c>
      <c r="Q45" s="81"/>
      <c r="R45" s="81"/>
      <c r="S45" s="81"/>
      <c r="T45" s="81"/>
      <c r="U45" s="81"/>
      <c r="V45" s="81" t="s">
        <v>14</v>
      </c>
      <c r="W45" s="81"/>
      <c r="X45" s="81" t="s">
        <v>107</v>
      </c>
      <c r="Y45" s="81"/>
      <c r="Z45" s="81"/>
      <c r="AA45" s="81"/>
      <c r="AB45" s="81"/>
      <c r="AC45" s="82"/>
      <c r="AE45" s="65">
        <v>2</v>
      </c>
      <c r="AF45" s="65">
        <v>7</v>
      </c>
    </row>
    <row r="46" spans="1:32" s="64" customFormat="1" ht="18" customHeight="1" thickBot="1">
      <c r="F46" s="115"/>
      <c r="G46" s="116"/>
      <c r="H46" s="116"/>
      <c r="I46" s="117"/>
      <c r="J46" s="86"/>
      <c r="K46" s="89"/>
      <c r="L46" s="90"/>
      <c r="M46" s="92"/>
      <c r="N46" s="89"/>
      <c r="O46" s="90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4"/>
      <c r="AE46" s="65"/>
      <c r="AF46" s="65"/>
    </row>
    <row r="47" spans="1:32" s="64" customFormat="1" ht="18" customHeight="1">
      <c r="F47" s="115"/>
      <c r="G47" s="116"/>
      <c r="H47" s="116"/>
      <c r="I47" s="117"/>
      <c r="J47" s="85">
        <v>2</v>
      </c>
      <c r="K47" s="87">
        <v>0.5625</v>
      </c>
      <c r="L47" s="88"/>
      <c r="M47" s="91" t="s">
        <v>14</v>
      </c>
      <c r="N47" s="87">
        <v>0.58333333333333337</v>
      </c>
      <c r="O47" s="88"/>
      <c r="P47" s="81" t="s">
        <v>156</v>
      </c>
      <c r="Q47" s="81"/>
      <c r="R47" s="81"/>
      <c r="S47" s="81"/>
      <c r="T47" s="81"/>
      <c r="U47" s="81"/>
      <c r="V47" s="100" t="s">
        <v>14</v>
      </c>
      <c r="W47" s="100"/>
      <c r="X47" s="81" t="s">
        <v>144</v>
      </c>
      <c r="Y47" s="81"/>
      <c r="Z47" s="81"/>
      <c r="AA47" s="81"/>
      <c r="AB47" s="81"/>
      <c r="AC47" s="82"/>
      <c r="AE47" s="65">
        <v>4</v>
      </c>
      <c r="AF47" s="65">
        <v>5</v>
      </c>
    </row>
    <row r="48" spans="1:32" s="64" customFormat="1" ht="18" customHeight="1" thickBot="1">
      <c r="F48" s="115"/>
      <c r="G48" s="116"/>
      <c r="H48" s="116"/>
      <c r="I48" s="117"/>
      <c r="J48" s="86"/>
      <c r="K48" s="89"/>
      <c r="L48" s="90"/>
      <c r="M48" s="92"/>
      <c r="N48" s="89"/>
      <c r="O48" s="90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4"/>
      <c r="AE48" s="65"/>
      <c r="AF48" s="65"/>
    </row>
    <row r="49" spans="1:32" s="64" customFormat="1" ht="18" customHeight="1">
      <c r="F49" s="115"/>
      <c r="G49" s="116"/>
      <c r="H49" s="116"/>
      <c r="I49" s="117"/>
      <c r="J49" s="85">
        <v>3</v>
      </c>
      <c r="K49" s="87">
        <v>0.58333333333333337</v>
      </c>
      <c r="L49" s="88"/>
      <c r="M49" s="91" t="s">
        <v>14</v>
      </c>
      <c r="N49" s="87">
        <v>0.60416666666666674</v>
      </c>
      <c r="O49" s="88"/>
      <c r="P49" s="81" t="s">
        <v>70</v>
      </c>
      <c r="Q49" s="81"/>
      <c r="R49" s="81"/>
      <c r="S49" s="81"/>
      <c r="T49" s="81"/>
      <c r="U49" s="81"/>
      <c r="V49" s="100" t="s">
        <v>14</v>
      </c>
      <c r="W49" s="100"/>
      <c r="X49" s="81" t="s">
        <v>83</v>
      </c>
      <c r="Y49" s="81"/>
      <c r="Z49" s="81"/>
      <c r="AA49" s="81"/>
      <c r="AB49" s="81"/>
      <c r="AC49" s="82"/>
      <c r="AE49" s="65">
        <v>3</v>
      </c>
      <c r="AF49" s="65">
        <v>6</v>
      </c>
    </row>
    <row r="50" spans="1:32" s="64" customFormat="1" ht="18" customHeight="1" thickBot="1">
      <c r="F50" s="115"/>
      <c r="G50" s="116"/>
      <c r="H50" s="116"/>
      <c r="I50" s="117"/>
      <c r="J50" s="86"/>
      <c r="K50" s="89"/>
      <c r="L50" s="90"/>
      <c r="M50" s="92"/>
      <c r="N50" s="89"/>
      <c r="O50" s="90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4"/>
      <c r="AE50" s="65"/>
      <c r="AF50" s="65"/>
    </row>
    <row r="51" spans="1:32" s="64" customFormat="1" ht="18" customHeight="1">
      <c r="F51" s="115"/>
      <c r="G51" s="116"/>
      <c r="H51" s="116"/>
      <c r="I51" s="117"/>
      <c r="J51" s="85">
        <v>4</v>
      </c>
      <c r="K51" s="87">
        <v>0.60416666666666674</v>
      </c>
      <c r="L51" s="88"/>
      <c r="M51" s="91" t="s">
        <v>14</v>
      </c>
      <c r="N51" s="87">
        <v>0.62500000000000011</v>
      </c>
      <c r="O51" s="88"/>
      <c r="P51" s="81" t="s">
        <v>71</v>
      </c>
      <c r="Q51" s="81"/>
      <c r="R51" s="81"/>
      <c r="S51" s="81"/>
      <c r="T51" s="81"/>
      <c r="U51" s="81"/>
      <c r="V51" s="93" t="s">
        <v>14</v>
      </c>
      <c r="W51" s="97"/>
      <c r="X51" s="81" t="s">
        <v>143</v>
      </c>
      <c r="Y51" s="81"/>
      <c r="Z51" s="81"/>
      <c r="AA51" s="81"/>
      <c r="AB51" s="81"/>
      <c r="AC51" s="82"/>
      <c r="AE51" s="65"/>
      <c r="AF51" s="65"/>
    </row>
    <row r="52" spans="1:32" s="64" customFormat="1" ht="18" customHeight="1" thickBot="1">
      <c r="F52" s="115"/>
      <c r="G52" s="116"/>
      <c r="H52" s="116"/>
      <c r="I52" s="117"/>
      <c r="J52" s="86"/>
      <c r="K52" s="89"/>
      <c r="L52" s="90"/>
      <c r="M52" s="92"/>
      <c r="N52" s="89"/>
      <c r="O52" s="90"/>
      <c r="P52" s="83"/>
      <c r="Q52" s="83"/>
      <c r="R52" s="83"/>
      <c r="S52" s="83"/>
      <c r="T52" s="83"/>
      <c r="U52" s="83"/>
      <c r="V52" s="98"/>
      <c r="W52" s="99"/>
      <c r="X52" s="83"/>
      <c r="Y52" s="83"/>
      <c r="Z52" s="83"/>
      <c r="AA52" s="83"/>
      <c r="AB52" s="83"/>
      <c r="AC52" s="84"/>
      <c r="AE52" s="65"/>
      <c r="AF52" s="65"/>
    </row>
    <row r="53" spans="1:32" s="64" customFormat="1" ht="18" customHeight="1">
      <c r="F53" s="115"/>
      <c r="G53" s="116"/>
      <c r="H53" s="116"/>
      <c r="I53" s="117"/>
      <c r="J53" s="85">
        <v>5</v>
      </c>
      <c r="K53" s="87">
        <v>0.62500000000000011</v>
      </c>
      <c r="L53" s="88"/>
      <c r="M53" s="91" t="s">
        <v>14</v>
      </c>
      <c r="N53" s="87">
        <v>0.64583333333333348</v>
      </c>
      <c r="O53" s="88"/>
      <c r="P53" s="81" t="s">
        <v>171</v>
      </c>
      <c r="Q53" s="81"/>
      <c r="R53" s="81"/>
      <c r="S53" s="81"/>
      <c r="T53" s="81"/>
      <c r="U53" s="81"/>
      <c r="V53" s="93" t="s">
        <v>14</v>
      </c>
      <c r="W53" s="97"/>
      <c r="X53" s="81" t="s">
        <v>173</v>
      </c>
      <c r="Y53" s="81"/>
      <c r="Z53" s="81"/>
      <c r="AA53" s="81"/>
      <c r="AB53" s="81"/>
      <c r="AC53" s="82"/>
      <c r="AE53" s="65"/>
      <c r="AF53" s="65"/>
    </row>
    <row r="54" spans="1:32" s="64" customFormat="1" ht="18" customHeight="1" thickBot="1">
      <c r="F54" s="115"/>
      <c r="G54" s="116"/>
      <c r="H54" s="116"/>
      <c r="I54" s="117"/>
      <c r="J54" s="86"/>
      <c r="K54" s="89"/>
      <c r="L54" s="90"/>
      <c r="M54" s="92"/>
      <c r="N54" s="89"/>
      <c r="O54" s="90"/>
      <c r="P54" s="83"/>
      <c r="Q54" s="83"/>
      <c r="R54" s="83"/>
      <c r="S54" s="83"/>
      <c r="T54" s="83"/>
      <c r="U54" s="83"/>
      <c r="V54" s="98"/>
      <c r="W54" s="99"/>
      <c r="X54" s="83"/>
      <c r="Y54" s="83"/>
      <c r="Z54" s="83"/>
      <c r="AA54" s="83"/>
      <c r="AB54" s="83"/>
      <c r="AC54" s="84"/>
      <c r="AE54" s="65"/>
      <c r="AF54" s="65"/>
    </row>
    <row r="55" spans="1:32" s="64" customFormat="1" ht="18" customHeight="1">
      <c r="F55" s="115"/>
      <c r="G55" s="116"/>
      <c r="H55" s="116"/>
      <c r="I55" s="117"/>
      <c r="J55" s="85">
        <v>6</v>
      </c>
      <c r="K55" s="87">
        <v>0.64583333333333348</v>
      </c>
      <c r="L55" s="88"/>
      <c r="M55" s="91" t="s">
        <v>14</v>
      </c>
      <c r="N55" s="87">
        <v>0.66666666666666685</v>
      </c>
      <c r="O55" s="88"/>
      <c r="P55" s="81" t="s">
        <v>174</v>
      </c>
      <c r="Q55" s="81"/>
      <c r="R55" s="81"/>
      <c r="S55" s="81"/>
      <c r="T55" s="81"/>
      <c r="U55" s="81"/>
      <c r="V55" s="93" t="s">
        <v>14</v>
      </c>
      <c r="W55" s="97"/>
      <c r="X55" s="81" t="s">
        <v>155</v>
      </c>
      <c r="Y55" s="81"/>
      <c r="Z55" s="81"/>
      <c r="AA55" s="81"/>
      <c r="AB55" s="81"/>
      <c r="AC55" s="82"/>
      <c r="AE55" s="65"/>
      <c r="AF55" s="65"/>
    </row>
    <row r="56" spans="1:32" s="64" customFormat="1" ht="18" customHeight="1" thickBot="1">
      <c r="F56" s="115"/>
      <c r="G56" s="116"/>
      <c r="H56" s="116"/>
      <c r="I56" s="117"/>
      <c r="J56" s="86"/>
      <c r="K56" s="89"/>
      <c r="L56" s="90"/>
      <c r="M56" s="92"/>
      <c r="N56" s="89"/>
      <c r="O56" s="90"/>
      <c r="P56" s="83"/>
      <c r="Q56" s="83"/>
      <c r="R56" s="83"/>
      <c r="S56" s="83"/>
      <c r="T56" s="83"/>
      <c r="U56" s="83"/>
      <c r="V56" s="98"/>
      <c r="W56" s="99"/>
      <c r="X56" s="83"/>
      <c r="Y56" s="83"/>
      <c r="Z56" s="83"/>
      <c r="AA56" s="83"/>
      <c r="AB56" s="83"/>
      <c r="AC56" s="84"/>
      <c r="AE56" s="65"/>
      <c r="AF56" s="65"/>
    </row>
    <row r="57" spans="1:32" s="64" customFormat="1" ht="18" customHeight="1">
      <c r="F57" s="115"/>
      <c r="G57" s="116"/>
      <c r="H57" s="116"/>
      <c r="I57" s="117"/>
      <c r="J57" s="85">
        <v>7</v>
      </c>
      <c r="K57" s="87">
        <v>0.66666666666666685</v>
      </c>
      <c r="L57" s="88"/>
      <c r="M57" s="91" t="s">
        <v>14</v>
      </c>
      <c r="N57" s="87">
        <v>0.68750000000000022</v>
      </c>
      <c r="O57" s="88"/>
      <c r="P57" s="81" t="s">
        <v>26</v>
      </c>
      <c r="Q57" s="81"/>
      <c r="R57" s="81"/>
      <c r="S57" s="81"/>
      <c r="T57" s="81"/>
      <c r="U57" s="81"/>
      <c r="V57" s="93" t="s">
        <v>14</v>
      </c>
      <c r="W57" s="94"/>
      <c r="X57" s="81" t="s">
        <v>106</v>
      </c>
      <c r="Y57" s="81"/>
      <c r="Z57" s="81"/>
      <c r="AA57" s="81"/>
      <c r="AB57" s="81"/>
      <c r="AC57" s="82"/>
      <c r="AE57" s="65"/>
      <c r="AF57" s="65"/>
    </row>
    <row r="58" spans="1:32" s="64" customFormat="1" ht="18" customHeight="1" thickBot="1">
      <c r="F58" s="115"/>
      <c r="G58" s="116"/>
      <c r="H58" s="116"/>
      <c r="I58" s="117"/>
      <c r="J58" s="86"/>
      <c r="K58" s="89"/>
      <c r="L58" s="90"/>
      <c r="M58" s="92"/>
      <c r="N58" s="89"/>
      <c r="O58" s="90"/>
      <c r="P58" s="83"/>
      <c r="Q58" s="83"/>
      <c r="R58" s="83"/>
      <c r="S58" s="83"/>
      <c r="T58" s="83"/>
      <c r="U58" s="83"/>
      <c r="V58" s="95"/>
      <c r="W58" s="96"/>
      <c r="X58" s="83"/>
      <c r="Y58" s="83"/>
      <c r="Z58" s="83"/>
      <c r="AA58" s="83"/>
      <c r="AB58" s="83"/>
      <c r="AC58" s="84"/>
      <c r="AE58" s="65"/>
      <c r="AF58" s="65"/>
    </row>
    <row r="59" spans="1:32" s="64" customFormat="1" ht="18" customHeight="1">
      <c r="F59" s="115"/>
      <c r="G59" s="116"/>
      <c r="H59" s="116"/>
      <c r="I59" s="117"/>
      <c r="J59" s="85">
        <v>8</v>
      </c>
      <c r="K59" s="87">
        <v>0.68750000000000022</v>
      </c>
      <c r="L59" s="88"/>
      <c r="M59" s="91" t="s">
        <v>14</v>
      </c>
      <c r="N59" s="87">
        <v>0.70833333333333359</v>
      </c>
      <c r="O59" s="88"/>
      <c r="P59" s="81" t="s">
        <v>82</v>
      </c>
      <c r="Q59" s="81"/>
      <c r="R59" s="81"/>
      <c r="S59" s="81"/>
      <c r="T59" s="81"/>
      <c r="U59" s="81"/>
      <c r="V59" s="93" t="s">
        <v>14</v>
      </c>
      <c r="W59" s="94"/>
      <c r="X59" s="81" t="s">
        <v>172</v>
      </c>
      <c r="Y59" s="81"/>
      <c r="Z59" s="81"/>
      <c r="AA59" s="81"/>
      <c r="AB59" s="81"/>
      <c r="AC59" s="82"/>
      <c r="AE59" s="65"/>
      <c r="AF59" s="65"/>
    </row>
    <row r="60" spans="1:32" s="64" customFormat="1" ht="18" customHeight="1" thickBot="1">
      <c r="F60" s="115"/>
      <c r="G60" s="116"/>
      <c r="H60" s="116"/>
      <c r="I60" s="117"/>
      <c r="J60" s="86"/>
      <c r="K60" s="89"/>
      <c r="L60" s="90"/>
      <c r="M60" s="92"/>
      <c r="N60" s="89"/>
      <c r="O60" s="90"/>
      <c r="P60" s="83"/>
      <c r="Q60" s="83"/>
      <c r="R60" s="83"/>
      <c r="S60" s="83"/>
      <c r="T60" s="83"/>
      <c r="U60" s="83"/>
      <c r="V60" s="95"/>
      <c r="W60" s="96"/>
      <c r="X60" s="83"/>
      <c r="Y60" s="83"/>
      <c r="Z60" s="83"/>
      <c r="AA60" s="83"/>
      <c r="AB60" s="83"/>
      <c r="AC60" s="84"/>
      <c r="AE60" s="65"/>
      <c r="AF60" s="65"/>
    </row>
    <row r="61" spans="1:32" s="64" customFormat="1" ht="18" customHeight="1">
      <c r="F61" s="115"/>
      <c r="G61" s="116"/>
      <c r="H61" s="116"/>
      <c r="I61" s="117"/>
      <c r="J61" s="85">
        <v>9</v>
      </c>
      <c r="K61" s="87">
        <v>0.70833333333333359</v>
      </c>
      <c r="L61" s="88"/>
      <c r="M61" s="91" t="s">
        <v>14</v>
      </c>
      <c r="N61" s="87">
        <v>0.72916666666666696</v>
      </c>
      <c r="O61" s="88"/>
      <c r="P61" s="81" t="s">
        <v>17</v>
      </c>
      <c r="Q61" s="81"/>
      <c r="R61" s="81"/>
      <c r="S61" s="81"/>
      <c r="T61" s="81"/>
      <c r="U61" s="81"/>
      <c r="V61" s="93" t="s">
        <v>14</v>
      </c>
      <c r="W61" s="94"/>
      <c r="X61" s="81" t="s">
        <v>105</v>
      </c>
      <c r="Y61" s="81"/>
      <c r="Z61" s="81"/>
      <c r="AA61" s="81"/>
      <c r="AB61" s="81"/>
      <c r="AC61" s="82"/>
      <c r="AE61" s="65"/>
      <c r="AF61" s="65"/>
    </row>
    <row r="62" spans="1:32" s="64" customFormat="1" ht="18" customHeight="1" thickBot="1">
      <c r="F62" s="118"/>
      <c r="G62" s="119"/>
      <c r="H62" s="119"/>
      <c r="I62" s="120"/>
      <c r="J62" s="86"/>
      <c r="K62" s="89"/>
      <c r="L62" s="90"/>
      <c r="M62" s="92"/>
      <c r="N62" s="89"/>
      <c r="O62" s="90"/>
      <c r="P62" s="83"/>
      <c r="Q62" s="83"/>
      <c r="R62" s="83"/>
      <c r="S62" s="83"/>
      <c r="T62" s="83"/>
      <c r="U62" s="83"/>
      <c r="V62" s="95"/>
      <c r="W62" s="96"/>
      <c r="X62" s="83"/>
      <c r="Y62" s="83"/>
      <c r="Z62" s="83"/>
      <c r="AA62" s="83"/>
      <c r="AB62" s="83"/>
      <c r="AC62" s="84"/>
      <c r="AE62" s="65"/>
      <c r="AF62" s="65"/>
    </row>
    <row r="63" spans="1:32" s="53" customFormat="1" ht="12" customHeight="1" thickBot="1">
      <c r="J63" s="66"/>
      <c r="AE63" s="67"/>
      <c r="AF63" s="67"/>
    </row>
    <row r="64" spans="1:32" ht="24.75" customHeight="1" thickBot="1">
      <c r="A64" s="68"/>
      <c r="B64" s="68"/>
      <c r="C64" s="68"/>
      <c r="D64" s="68"/>
      <c r="E64" s="68"/>
      <c r="F64" s="101" t="s">
        <v>204</v>
      </c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3"/>
      <c r="AD64" s="68"/>
      <c r="AE64" s="62"/>
      <c r="AF64" s="62"/>
    </row>
    <row r="65" spans="6:32" ht="35.25" customHeight="1" thickBot="1">
      <c r="F65" s="104" t="s">
        <v>13</v>
      </c>
      <c r="G65" s="105"/>
      <c r="H65" s="105"/>
      <c r="I65" s="106"/>
      <c r="J65" s="63" t="s">
        <v>18</v>
      </c>
      <c r="K65" s="107" t="s">
        <v>19</v>
      </c>
      <c r="L65" s="108"/>
      <c r="M65" s="108"/>
      <c r="N65" s="108"/>
      <c r="O65" s="109"/>
      <c r="P65" s="110" t="s">
        <v>20</v>
      </c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1"/>
    </row>
    <row r="66" spans="6:32" s="64" customFormat="1" ht="18" customHeight="1">
      <c r="F66" s="112">
        <v>45955</v>
      </c>
      <c r="G66" s="113"/>
      <c r="H66" s="113"/>
      <c r="I66" s="114"/>
      <c r="J66" s="85">
        <v>1</v>
      </c>
      <c r="K66" s="87">
        <v>0.58333333333333337</v>
      </c>
      <c r="L66" s="88"/>
      <c r="M66" s="91" t="s">
        <v>14</v>
      </c>
      <c r="N66" s="87">
        <v>0.60416666666666663</v>
      </c>
      <c r="O66" s="88"/>
      <c r="P66" s="81" t="s">
        <v>17</v>
      </c>
      <c r="Q66" s="81"/>
      <c r="R66" s="81"/>
      <c r="S66" s="81"/>
      <c r="T66" s="81"/>
      <c r="U66" s="81"/>
      <c r="V66" s="81" t="s">
        <v>14</v>
      </c>
      <c r="W66" s="81"/>
      <c r="X66" s="81" t="s">
        <v>83</v>
      </c>
      <c r="Y66" s="81"/>
      <c r="Z66" s="81"/>
      <c r="AA66" s="81"/>
      <c r="AB66" s="81"/>
      <c r="AC66" s="82"/>
      <c r="AE66" s="65">
        <v>1</v>
      </c>
      <c r="AF66" s="65">
        <v>3</v>
      </c>
    </row>
    <row r="67" spans="6:32" s="64" customFormat="1" ht="18" customHeight="1" thickBot="1">
      <c r="F67" s="115"/>
      <c r="G67" s="116"/>
      <c r="H67" s="116"/>
      <c r="I67" s="117"/>
      <c r="J67" s="86"/>
      <c r="K67" s="89"/>
      <c r="L67" s="90"/>
      <c r="M67" s="92"/>
      <c r="N67" s="89"/>
      <c r="O67" s="90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4"/>
      <c r="AE67" s="65"/>
      <c r="AF67" s="65"/>
    </row>
    <row r="68" spans="6:32" s="64" customFormat="1" ht="18" customHeight="1">
      <c r="F68" s="115"/>
      <c r="G68" s="116"/>
      <c r="H68" s="116"/>
      <c r="I68" s="117"/>
      <c r="J68" s="85">
        <v>2</v>
      </c>
      <c r="K68" s="87">
        <v>0.60416666666666663</v>
      </c>
      <c r="L68" s="88"/>
      <c r="M68" s="91" t="s">
        <v>14</v>
      </c>
      <c r="N68" s="87">
        <v>0.625</v>
      </c>
      <c r="O68" s="88"/>
      <c r="P68" s="81" t="s">
        <v>156</v>
      </c>
      <c r="Q68" s="81"/>
      <c r="R68" s="81"/>
      <c r="S68" s="81"/>
      <c r="T68" s="81"/>
      <c r="U68" s="81"/>
      <c r="V68" s="100" t="s">
        <v>14</v>
      </c>
      <c r="W68" s="100"/>
      <c r="X68" s="81" t="s">
        <v>171</v>
      </c>
      <c r="Y68" s="81"/>
      <c r="Z68" s="81"/>
      <c r="AA68" s="81"/>
      <c r="AB68" s="81"/>
      <c r="AC68" s="82"/>
      <c r="AE68" s="65">
        <v>2</v>
      </c>
      <c r="AF68" s="65">
        <v>4</v>
      </c>
    </row>
    <row r="69" spans="6:32" s="64" customFormat="1" ht="18" customHeight="1" thickBot="1">
      <c r="F69" s="115"/>
      <c r="G69" s="116"/>
      <c r="H69" s="116"/>
      <c r="I69" s="117"/>
      <c r="J69" s="86"/>
      <c r="K69" s="89"/>
      <c r="L69" s="90"/>
      <c r="M69" s="92"/>
      <c r="N69" s="89"/>
      <c r="O69" s="90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4"/>
      <c r="AE69" s="65"/>
      <c r="AF69" s="65"/>
    </row>
    <row r="70" spans="6:32" s="64" customFormat="1" ht="18" customHeight="1">
      <c r="F70" s="115"/>
      <c r="G70" s="116"/>
      <c r="H70" s="116"/>
      <c r="I70" s="117"/>
      <c r="J70" s="85">
        <v>3</v>
      </c>
      <c r="K70" s="87">
        <v>0.625</v>
      </c>
      <c r="L70" s="88"/>
      <c r="M70" s="91" t="s">
        <v>14</v>
      </c>
      <c r="N70" s="87">
        <v>0.64583333333333337</v>
      </c>
      <c r="O70" s="88"/>
      <c r="P70" s="81" t="s">
        <v>173</v>
      </c>
      <c r="Q70" s="81"/>
      <c r="R70" s="81"/>
      <c r="S70" s="81"/>
      <c r="T70" s="81"/>
      <c r="U70" s="81"/>
      <c r="V70" s="100" t="s">
        <v>14</v>
      </c>
      <c r="W70" s="100"/>
      <c r="X70" s="81" t="s">
        <v>174</v>
      </c>
      <c r="Y70" s="81"/>
      <c r="Z70" s="81"/>
      <c r="AA70" s="81"/>
      <c r="AB70" s="81"/>
      <c r="AC70" s="82"/>
      <c r="AE70" s="65">
        <v>5</v>
      </c>
      <c r="AF70" s="65">
        <v>7</v>
      </c>
    </row>
    <row r="71" spans="6:32" s="64" customFormat="1" ht="18" customHeight="1" thickBot="1">
      <c r="F71" s="115"/>
      <c r="G71" s="116"/>
      <c r="H71" s="116"/>
      <c r="I71" s="117"/>
      <c r="J71" s="86"/>
      <c r="K71" s="89"/>
      <c r="L71" s="90"/>
      <c r="M71" s="92"/>
      <c r="N71" s="89"/>
      <c r="O71" s="90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4"/>
      <c r="AE71" s="65"/>
      <c r="AF71" s="65"/>
    </row>
    <row r="72" spans="6:32" s="64" customFormat="1" ht="18" customHeight="1">
      <c r="F72" s="115"/>
      <c r="G72" s="116"/>
      <c r="H72" s="116"/>
      <c r="I72" s="117"/>
      <c r="J72" s="85">
        <v>4</v>
      </c>
      <c r="K72" s="87">
        <v>0.64583333333333337</v>
      </c>
      <c r="L72" s="88"/>
      <c r="M72" s="91" t="s">
        <v>14</v>
      </c>
      <c r="N72" s="87">
        <v>0.66666666666666674</v>
      </c>
      <c r="O72" s="88"/>
      <c r="P72" s="81" t="s">
        <v>143</v>
      </c>
      <c r="Q72" s="81"/>
      <c r="R72" s="81"/>
      <c r="S72" s="81"/>
      <c r="T72" s="81"/>
      <c r="U72" s="81"/>
      <c r="V72" s="93" t="s">
        <v>14</v>
      </c>
      <c r="W72" s="97"/>
      <c r="X72" s="81" t="s">
        <v>155</v>
      </c>
      <c r="Y72" s="81"/>
      <c r="Z72" s="81"/>
      <c r="AA72" s="81"/>
      <c r="AB72" s="81"/>
      <c r="AC72" s="82"/>
      <c r="AE72" s="65"/>
      <c r="AF72" s="65"/>
    </row>
    <row r="73" spans="6:32" s="64" customFormat="1" ht="18" customHeight="1" thickBot="1">
      <c r="F73" s="115"/>
      <c r="G73" s="116"/>
      <c r="H73" s="116"/>
      <c r="I73" s="117"/>
      <c r="J73" s="86"/>
      <c r="K73" s="89"/>
      <c r="L73" s="90"/>
      <c r="M73" s="92"/>
      <c r="N73" s="89"/>
      <c r="O73" s="90"/>
      <c r="P73" s="83"/>
      <c r="Q73" s="83"/>
      <c r="R73" s="83"/>
      <c r="S73" s="83"/>
      <c r="T73" s="83"/>
      <c r="U73" s="83"/>
      <c r="V73" s="98"/>
      <c r="W73" s="99"/>
      <c r="X73" s="83"/>
      <c r="Y73" s="83"/>
      <c r="Z73" s="83"/>
      <c r="AA73" s="83"/>
      <c r="AB73" s="83"/>
      <c r="AC73" s="84"/>
      <c r="AE73" s="65"/>
      <c r="AF73" s="65"/>
    </row>
    <row r="74" spans="6:32" s="64" customFormat="1" ht="18" customHeight="1">
      <c r="F74" s="115"/>
      <c r="G74" s="116"/>
      <c r="H74" s="116"/>
      <c r="I74" s="117"/>
      <c r="J74" s="85">
        <v>5</v>
      </c>
      <c r="K74" s="87">
        <v>0.66666666666666674</v>
      </c>
      <c r="L74" s="88"/>
      <c r="M74" s="91" t="s">
        <v>14</v>
      </c>
      <c r="N74" s="87">
        <v>0.68750000000000011</v>
      </c>
      <c r="O74" s="88"/>
      <c r="P74" s="81" t="s">
        <v>82</v>
      </c>
      <c r="Q74" s="81"/>
      <c r="R74" s="81"/>
      <c r="S74" s="81"/>
      <c r="T74" s="81"/>
      <c r="U74" s="81"/>
      <c r="V74" s="93" t="s">
        <v>14</v>
      </c>
      <c r="W74" s="97"/>
      <c r="X74" s="81" t="s">
        <v>25</v>
      </c>
      <c r="Y74" s="81"/>
      <c r="Z74" s="81"/>
      <c r="AA74" s="81"/>
      <c r="AB74" s="81"/>
      <c r="AC74" s="82"/>
      <c r="AE74" s="65"/>
      <c r="AF74" s="65"/>
    </row>
    <row r="75" spans="6:32" s="64" customFormat="1" ht="18" customHeight="1" thickBot="1">
      <c r="F75" s="115"/>
      <c r="G75" s="116"/>
      <c r="H75" s="116"/>
      <c r="I75" s="117"/>
      <c r="J75" s="86"/>
      <c r="K75" s="89"/>
      <c r="L75" s="90"/>
      <c r="M75" s="92"/>
      <c r="N75" s="89"/>
      <c r="O75" s="90"/>
      <c r="P75" s="83"/>
      <c r="Q75" s="83"/>
      <c r="R75" s="83"/>
      <c r="S75" s="83"/>
      <c r="T75" s="83"/>
      <c r="U75" s="83"/>
      <c r="V75" s="98"/>
      <c r="W75" s="99"/>
      <c r="X75" s="83"/>
      <c r="Y75" s="83"/>
      <c r="Z75" s="83"/>
      <c r="AA75" s="83"/>
      <c r="AB75" s="83"/>
      <c r="AC75" s="84"/>
      <c r="AE75" s="65"/>
      <c r="AF75" s="65"/>
    </row>
    <row r="76" spans="6:32" s="64" customFormat="1" ht="18" customHeight="1">
      <c r="F76" s="115"/>
      <c r="G76" s="116"/>
      <c r="H76" s="116"/>
      <c r="I76" s="117"/>
      <c r="J76" s="85">
        <v>6</v>
      </c>
      <c r="K76" s="87">
        <v>0.68750000000000011</v>
      </c>
      <c r="L76" s="88"/>
      <c r="M76" s="91" t="s">
        <v>14</v>
      </c>
      <c r="N76" s="87">
        <v>0.70833333333333348</v>
      </c>
      <c r="O76" s="88"/>
      <c r="P76" s="81" t="s">
        <v>144</v>
      </c>
      <c r="Q76" s="81"/>
      <c r="R76" s="81"/>
      <c r="S76" s="81"/>
      <c r="T76" s="81"/>
      <c r="U76" s="81"/>
      <c r="V76" s="93" t="s">
        <v>14</v>
      </c>
      <c r="W76" s="97"/>
      <c r="X76" s="81" t="s">
        <v>26</v>
      </c>
      <c r="Y76" s="81"/>
      <c r="Z76" s="81"/>
      <c r="AA76" s="81"/>
      <c r="AB76" s="81"/>
      <c r="AC76" s="82"/>
      <c r="AE76" s="65"/>
      <c r="AF76" s="65"/>
    </row>
    <row r="77" spans="6:32" s="64" customFormat="1" ht="18" customHeight="1" thickBot="1">
      <c r="F77" s="115"/>
      <c r="G77" s="116"/>
      <c r="H77" s="116"/>
      <c r="I77" s="117"/>
      <c r="J77" s="86"/>
      <c r="K77" s="89"/>
      <c r="L77" s="90"/>
      <c r="M77" s="92"/>
      <c r="N77" s="89"/>
      <c r="O77" s="90"/>
      <c r="P77" s="83"/>
      <c r="Q77" s="83"/>
      <c r="R77" s="83"/>
      <c r="S77" s="83"/>
      <c r="T77" s="83"/>
      <c r="U77" s="83"/>
      <c r="V77" s="98"/>
      <c r="W77" s="99"/>
      <c r="X77" s="83"/>
      <c r="Y77" s="83"/>
      <c r="Z77" s="83"/>
      <c r="AA77" s="83"/>
      <c r="AB77" s="83"/>
      <c r="AC77" s="84"/>
      <c r="AE77" s="65"/>
      <c r="AF77" s="65"/>
    </row>
    <row r="78" spans="6:32" s="64" customFormat="1" ht="18" customHeight="1">
      <c r="F78" s="115"/>
      <c r="G78" s="116"/>
      <c r="H78" s="116"/>
      <c r="I78" s="117"/>
      <c r="J78" s="85">
        <v>7</v>
      </c>
      <c r="K78" s="87">
        <v>0.70833333333333348</v>
      </c>
      <c r="L78" s="88"/>
      <c r="M78" s="91" t="s">
        <v>14</v>
      </c>
      <c r="N78" s="87">
        <v>0.72916666666666685</v>
      </c>
      <c r="O78" s="88"/>
      <c r="P78" s="81" t="s">
        <v>106</v>
      </c>
      <c r="Q78" s="81"/>
      <c r="R78" s="81"/>
      <c r="S78" s="81"/>
      <c r="T78" s="81"/>
      <c r="U78" s="81"/>
      <c r="V78" s="93" t="s">
        <v>14</v>
      </c>
      <c r="W78" s="94"/>
      <c r="X78" s="81" t="s">
        <v>172</v>
      </c>
      <c r="Y78" s="81"/>
      <c r="Z78" s="81"/>
      <c r="AA78" s="81"/>
      <c r="AB78" s="81"/>
      <c r="AC78" s="82"/>
      <c r="AE78" s="65"/>
      <c r="AF78" s="65"/>
    </row>
    <row r="79" spans="6:32" s="64" customFormat="1" ht="18" customHeight="1" thickBot="1">
      <c r="F79" s="115"/>
      <c r="G79" s="116"/>
      <c r="H79" s="116"/>
      <c r="I79" s="117"/>
      <c r="J79" s="86"/>
      <c r="K79" s="89"/>
      <c r="L79" s="90"/>
      <c r="M79" s="92"/>
      <c r="N79" s="89"/>
      <c r="O79" s="90"/>
      <c r="P79" s="83"/>
      <c r="Q79" s="83"/>
      <c r="R79" s="83"/>
      <c r="S79" s="83"/>
      <c r="T79" s="83"/>
      <c r="U79" s="83"/>
      <c r="V79" s="95"/>
      <c r="W79" s="96"/>
      <c r="X79" s="83"/>
      <c r="Y79" s="83"/>
      <c r="Z79" s="83"/>
      <c r="AA79" s="83"/>
      <c r="AB79" s="83"/>
      <c r="AC79" s="84"/>
      <c r="AE79" s="65"/>
      <c r="AF79" s="65"/>
    </row>
    <row r="80" spans="6:32" s="64" customFormat="1" ht="18" customHeight="1">
      <c r="F80" s="115"/>
      <c r="G80" s="116"/>
      <c r="H80" s="116"/>
      <c r="I80" s="117"/>
      <c r="J80" s="85">
        <v>8</v>
      </c>
      <c r="K80" s="87">
        <v>0.72916666666666685</v>
      </c>
      <c r="L80" s="88"/>
      <c r="M80" s="91" t="s">
        <v>14</v>
      </c>
      <c r="N80" s="87">
        <v>0.75000000000000022</v>
      </c>
      <c r="O80" s="88"/>
      <c r="P80" s="81" t="s">
        <v>70</v>
      </c>
      <c r="Q80" s="81"/>
      <c r="R80" s="81"/>
      <c r="S80" s="81"/>
      <c r="T80" s="81"/>
      <c r="U80" s="81"/>
      <c r="V80" s="93" t="s">
        <v>14</v>
      </c>
      <c r="W80" s="94"/>
      <c r="X80" s="81" t="s">
        <v>107</v>
      </c>
      <c r="Y80" s="81"/>
      <c r="Z80" s="81"/>
      <c r="AA80" s="81"/>
      <c r="AB80" s="81"/>
      <c r="AC80" s="82"/>
      <c r="AE80" s="65"/>
      <c r="AF80" s="65"/>
    </row>
    <row r="81" spans="6:32" s="64" customFormat="1" ht="18" customHeight="1" thickBot="1">
      <c r="F81" s="115"/>
      <c r="G81" s="116"/>
      <c r="H81" s="116"/>
      <c r="I81" s="117"/>
      <c r="J81" s="86"/>
      <c r="K81" s="89"/>
      <c r="L81" s="90"/>
      <c r="M81" s="92"/>
      <c r="N81" s="89"/>
      <c r="O81" s="90"/>
      <c r="P81" s="83"/>
      <c r="Q81" s="83"/>
      <c r="R81" s="83"/>
      <c r="S81" s="83"/>
      <c r="T81" s="83"/>
      <c r="U81" s="83"/>
      <c r="V81" s="95"/>
      <c r="W81" s="96"/>
      <c r="X81" s="83"/>
      <c r="Y81" s="83"/>
      <c r="Z81" s="83"/>
      <c r="AA81" s="83"/>
      <c r="AB81" s="83"/>
      <c r="AC81" s="84"/>
      <c r="AE81" s="65"/>
      <c r="AF81" s="65"/>
    </row>
    <row r="82" spans="6:32" s="64" customFormat="1" ht="18" customHeight="1">
      <c r="F82" s="115"/>
      <c r="G82" s="116"/>
      <c r="H82" s="116"/>
      <c r="I82" s="117"/>
      <c r="J82" s="85">
        <v>9</v>
      </c>
      <c r="K82" s="87">
        <v>0.75000000000000022</v>
      </c>
      <c r="L82" s="88"/>
      <c r="M82" s="91" t="s">
        <v>14</v>
      </c>
      <c r="N82" s="87">
        <v>0.77083333333333359</v>
      </c>
      <c r="O82" s="88"/>
      <c r="P82" s="81" t="s">
        <v>71</v>
      </c>
      <c r="Q82" s="81"/>
      <c r="R82" s="81"/>
      <c r="S82" s="81"/>
      <c r="T82" s="81"/>
      <c r="U82" s="81"/>
      <c r="V82" s="93" t="s">
        <v>14</v>
      </c>
      <c r="W82" s="94"/>
      <c r="X82" s="81" t="s">
        <v>105</v>
      </c>
      <c r="Y82" s="81"/>
      <c r="Z82" s="81"/>
      <c r="AA82" s="81"/>
      <c r="AB82" s="81"/>
      <c r="AC82" s="82"/>
      <c r="AE82" s="65"/>
      <c r="AF82" s="65"/>
    </row>
    <row r="83" spans="6:32" s="64" customFormat="1" ht="18" customHeight="1" thickBot="1">
      <c r="F83" s="118"/>
      <c r="G83" s="119"/>
      <c r="H83" s="119"/>
      <c r="I83" s="120"/>
      <c r="J83" s="86"/>
      <c r="K83" s="89"/>
      <c r="L83" s="90"/>
      <c r="M83" s="92"/>
      <c r="N83" s="89"/>
      <c r="O83" s="90"/>
      <c r="P83" s="83"/>
      <c r="Q83" s="83"/>
      <c r="R83" s="83"/>
      <c r="S83" s="83"/>
      <c r="T83" s="83"/>
      <c r="U83" s="83"/>
      <c r="V83" s="95"/>
      <c r="W83" s="96"/>
      <c r="X83" s="83"/>
      <c r="Y83" s="83"/>
      <c r="Z83" s="83"/>
      <c r="AA83" s="83"/>
      <c r="AB83" s="83"/>
      <c r="AC83" s="84"/>
      <c r="AE83" s="65"/>
      <c r="AF83" s="65"/>
    </row>
    <row r="84" spans="6:32" s="53" customFormat="1" ht="12" customHeight="1">
      <c r="J84" s="66"/>
      <c r="AE84" s="67"/>
      <c r="AF84" s="67"/>
    </row>
  </sheetData>
  <dataConsolidate/>
  <mergeCells count="223">
    <mergeCell ref="J3:O3"/>
    <mergeCell ref="J4:O4"/>
    <mergeCell ref="J5:O5"/>
    <mergeCell ref="I16:J17"/>
    <mergeCell ref="M16:P16"/>
    <mergeCell ref="Q16:V16"/>
    <mergeCell ref="M12:AC12"/>
    <mergeCell ref="M14:AC14"/>
    <mergeCell ref="M19:P19"/>
    <mergeCell ref="Q19:V19"/>
    <mergeCell ref="X19:AC19"/>
    <mergeCell ref="AF19:AH19"/>
    <mergeCell ref="F22:AC22"/>
    <mergeCell ref="F23:I23"/>
    <mergeCell ref="K23:O23"/>
    <mergeCell ref="P23:AC23"/>
    <mergeCell ref="X16:AC16"/>
    <mergeCell ref="M17:P17"/>
    <mergeCell ref="Q17:V17"/>
    <mergeCell ref="X17:AC17"/>
    <mergeCell ref="M18:P18"/>
    <mergeCell ref="Q18:V18"/>
    <mergeCell ref="X18:AC18"/>
    <mergeCell ref="V24:W25"/>
    <mergeCell ref="X24:AC25"/>
    <mergeCell ref="J26:J27"/>
    <mergeCell ref="K26:L27"/>
    <mergeCell ref="M26:M27"/>
    <mergeCell ref="N26:O27"/>
    <mergeCell ref="P26:U27"/>
    <mergeCell ref="V26:W27"/>
    <mergeCell ref="X26:AC27"/>
    <mergeCell ref="J24:J25"/>
    <mergeCell ref="K24:L25"/>
    <mergeCell ref="M24:M25"/>
    <mergeCell ref="N24:O25"/>
    <mergeCell ref="P24:U25"/>
    <mergeCell ref="P28:U29"/>
    <mergeCell ref="V28:W29"/>
    <mergeCell ref="X28:AC29"/>
    <mergeCell ref="J30:J31"/>
    <mergeCell ref="K30:L31"/>
    <mergeCell ref="M30:M31"/>
    <mergeCell ref="N30:O31"/>
    <mergeCell ref="P30:U31"/>
    <mergeCell ref="V30:W31"/>
    <mergeCell ref="X30:AC31"/>
    <mergeCell ref="J28:J29"/>
    <mergeCell ref="K28:L29"/>
    <mergeCell ref="M28:M29"/>
    <mergeCell ref="N28:O29"/>
    <mergeCell ref="X32:AC33"/>
    <mergeCell ref="J34:J35"/>
    <mergeCell ref="K34:L35"/>
    <mergeCell ref="M34:M35"/>
    <mergeCell ref="N34:O35"/>
    <mergeCell ref="P34:U35"/>
    <mergeCell ref="V34:W35"/>
    <mergeCell ref="X34:AC35"/>
    <mergeCell ref="J32:J33"/>
    <mergeCell ref="K32:L33"/>
    <mergeCell ref="M32:M33"/>
    <mergeCell ref="N32:O33"/>
    <mergeCell ref="P32:U33"/>
    <mergeCell ref="V32:W33"/>
    <mergeCell ref="X36:AC37"/>
    <mergeCell ref="J38:J39"/>
    <mergeCell ref="K38:L39"/>
    <mergeCell ref="M38:M39"/>
    <mergeCell ref="N38:O39"/>
    <mergeCell ref="P38:U39"/>
    <mergeCell ref="V38:W39"/>
    <mergeCell ref="X38:AC39"/>
    <mergeCell ref="J36:J37"/>
    <mergeCell ref="K36:L37"/>
    <mergeCell ref="M36:M37"/>
    <mergeCell ref="N36:O37"/>
    <mergeCell ref="P36:U37"/>
    <mergeCell ref="V36:W37"/>
    <mergeCell ref="X40:AC41"/>
    <mergeCell ref="F43:AC43"/>
    <mergeCell ref="F44:I44"/>
    <mergeCell ref="K44:O44"/>
    <mergeCell ref="P44:AC44"/>
    <mergeCell ref="F45:I62"/>
    <mergeCell ref="J45:J46"/>
    <mergeCell ref="K45:L46"/>
    <mergeCell ref="M45:M46"/>
    <mergeCell ref="N45:O46"/>
    <mergeCell ref="J40:J41"/>
    <mergeCell ref="K40:L41"/>
    <mergeCell ref="M40:M41"/>
    <mergeCell ref="N40:O41"/>
    <mergeCell ref="P40:U41"/>
    <mergeCell ref="V40:W41"/>
    <mergeCell ref="F24:I41"/>
    <mergeCell ref="P45:U46"/>
    <mergeCell ref="V45:W46"/>
    <mergeCell ref="X45:AC46"/>
    <mergeCell ref="J47:J48"/>
    <mergeCell ref="K47:L48"/>
    <mergeCell ref="M47:M48"/>
    <mergeCell ref="N47:O48"/>
    <mergeCell ref="P47:U48"/>
    <mergeCell ref="V47:W48"/>
    <mergeCell ref="X47:AC48"/>
    <mergeCell ref="X49:AC50"/>
    <mergeCell ref="J51:J52"/>
    <mergeCell ref="K51:L52"/>
    <mergeCell ref="M51:M52"/>
    <mergeCell ref="N51:O52"/>
    <mergeCell ref="P51:U52"/>
    <mergeCell ref="V51:W52"/>
    <mergeCell ref="X51:AC52"/>
    <mergeCell ref="J49:J50"/>
    <mergeCell ref="K49:L50"/>
    <mergeCell ref="M49:M50"/>
    <mergeCell ref="N49:O50"/>
    <mergeCell ref="P49:U50"/>
    <mergeCell ref="V49:W50"/>
    <mergeCell ref="X53:AC54"/>
    <mergeCell ref="J55:J56"/>
    <mergeCell ref="K55:L56"/>
    <mergeCell ref="M55:M56"/>
    <mergeCell ref="N55:O56"/>
    <mergeCell ref="P55:U56"/>
    <mergeCell ref="V55:W56"/>
    <mergeCell ref="X55:AC56"/>
    <mergeCell ref="J53:J54"/>
    <mergeCell ref="K53:L54"/>
    <mergeCell ref="M53:M54"/>
    <mergeCell ref="N53:O54"/>
    <mergeCell ref="P53:U54"/>
    <mergeCell ref="V53:W54"/>
    <mergeCell ref="X57:AC58"/>
    <mergeCell ref="J59:J60"/>
    <mergeCell ref="K59:L60"/>
    <mergeCell ref="M59:M60"/>
    <mergeCell ref="N59:O60"/>
    <mergeCell ref="P59:U60"/>
    <mergeCell ref="V59:W60"/>
    <mergeCell ref="X59:AC60"/>
    <mergeCell ref="J57:J58"/>
    <mergeCell ref="K57:L58"/>
    <mergeCell ref="M57:M58"/>
    <mergeCell ref="N57:O58"/>
    <mergeCell ref="P57:U58"/>
    <mergeCell ref="V57:W58"/>
    <mergeCell ref="X61:AC62"/>
    <mergeCell ref="F64:AC64"/>
    <mergeCell ref="F65:I65"/>
    <mergeCell ref="K65:O65"/>
    <mergeCell ref="P65:AC65"/>
    <mergeCell ref="F66:I83"/>
    <mergeCell ref="J66:J67"/>
    <mergeCell ref="K66:L67"/>
    <mergeCell ref="M66:M67"/>
    <mergeCell ref="N66:O67"/>
    <mergeCell ref="J61:J62"/>
    <mergeCell ref="K61:L62"/>
    <mergeCell ref="M61:M62"/>
    <mergeCell ref="N61:O62"/>
    <mergeCell ref="P61:U62"/>
    <mergeCell ref="V61:W62"/>
    <mergeCell ref="P66:U67"/>
    <mergeCell ref="V66:W67"/>
    <mergeCell ref="X66:AC67"/>
    <mergeCell ref="J68:J69"/>
    <mergeCell ref="K68:L69"/>
    <mergeCell ref="M68:M69"/>
    <mergeCell ref="N68:O69"/>
    <mergeCell ref="P68:U69"/>
    <mergeCell ref="V68:W69"/>
    <mergeCell ref="X68:AC69"/>
    <mergeCell ref="X70:AC71"/>
    <mergeCell ref="J72:J73"/>
    <mergeCell ref="K72:L73"/>
    <mergeCell ref="M72:M73"/>
    <mergeCell ref="N72:O73"/>
    <mergeCell ref="P72:U73"/>
    <mergeCell ref="V72:W73"/>
    <mergeCell ref="X72:AC73"/>
    <mergeCell ref="J70:J71"/>
    <mergeCell ref="K70:L71"/>
    <mergeCell ref="M70:M71"/>
    <mergeCell ref="N70:O71"/>
    <mergeCell ref="P70:U71"/>
    <mergeCell ref="V70:W71"/>
    <mergeCell ref="X74:AC75"/>
    <mergeCell ref="J76:J77"/>
    <mergeCell ref="K76:L77"/>
    <mergeCell ref="M76:M77"/>
    <mergeCell ref="N76:O77"/>
    <mergeCell ref="P76:U77"/>
    <mergeCell ref="V76:W77"/>
    <mergeCell ref="X76:AC77"/>
    <mergeCell ref="J74:J75"/>
    <mergeCell ref="K74:L75"/>
    <mergeCell ref="M74:M75"/>
    <mergeCell ref="N74:O75"/>
    <mergeCell ref="P74:U75"/>
    <mergeCell ref="V74:W75"/>
    <mergeCell ref="X82:AC83"/>
    <mergeCell ref="J82:J83"/>
    <mergeCell ref="K82:L83"/>
    <mergeCell ref="M82:M83"/>
    <mergeCell ref="N82:O83"/>
    <mergeCell ref="P82:U83"/>
    <mergeCell ref="V82:W83"/>
    <mergeCell ref="X78:AC79"/>
    <mergeCell ref="J80:J81"/>
    <mergeCell ref="K80:L81"/>
    <mergeCell ref="M80:M81"/>
    <mergeCell ref="N80:O81"/>
    <mergeCell ref="P80:U81"/>
    <mergeCell ref="V80:W81"/>
    <mergeCell ref="X80:AC81"/>
    <mergeCell ref="J78:J79"/>
    <mergeCell ref="K78:L79"/>
    <mergeCell ref="M78:M79"/>
    <mergeCell ref="N78:O79"/>
    <mergeCell ref="P78:U79"/>
    <mergeCell ref="V78:W79"/>
  </mergeCells>
  <hyperlinks>
    <hyperlink ref="W10" r:id="rId1" xr:uid="{E1810B94-5E8F-4244-93CC-EF05F6B4F8E5}"/>
  </hyperlinks>
  <pageMargins left="0.39370078740157483" right="0.35433070866141736" top="0.70866141732283472" bottom="0.6692913385826772" header="0.43307086614173229" footer="0.51181102362204722"/>
  <pageSetup paperSize="9" scale="41" orientation="portrait" horizontalDpi="4294967293" verticalDpi="300" r:id="rId2"/>
  <headerFooter alignWithMargins="0">
    <oddFooter>&amp;C&amp;P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Ergebnisliste</vt:lpstr>
      <vt:lpstr>Termine UHR 2025_A</vt:lpstr>
      <vt:lpstr>Ergebnisliste!Drucktitel</vt:lpstr>
      <vt:lpstr>Ergebnisliste!Excel_BuiltIn__FilterDatabase_1_1</vt:lpstr>
      <vt:lpstr>Ergebnisliste!Excel_BuiltIn__FilterDatabase_1_1_1</vt:lpstr>
      <vt:lpstr>Ergebnisliste!Excel_BuiltIn__FilterDatabase_1_1_1_1</vt:lpstr>
      <vt:lpstr>Ergebnisliste!Excel_BuiltIn__FilterDatabase_1_2</vt:lpstr>
    </vt:vector>
  </TitlesOfParts>
  <Company>sch-w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Wolfgang Schöllhammer</cp:lastModifiedBy>
  <cp:lastPrinted>2025-10-11T19:01:11Z</cp:lastPrinted>
  <dcterms:created xsi:type="dcterms:W3CDTF">2004-08-10T16:40:20Z</dcterms:created>
  <dcterms:modified xsi:type="dcterms:W3CDTF">2025-10-12T07:28:20Z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1140281804</vt:i4>
  </property>
  <property fmtid="{D5CDD505-2E9C-101B-9397-08002B2CF9AE}" pid="3" name="_EmailSubject">
    <vt:lpwstr>Kreisliga_2007_2008_aktuell.xls</vt:lpwstr>
  </property>
  <property fmtid="{D5CDD505-2E9C-101B-9397-08002B2CF9AE}" pid="4" name="_AuthorEmail">
    <vt:lpwstr>Wolfgang.Schoellhammer@telekom.de</vt:lpwstr>
  </property>
  <property fmtid="{D5CDD505-2E9C-101B-9397-08002B2CF9AE}" pid="5" name="_AuthorEmailDisplayName">
    <vt:lpwstr>Schöllhammer, Wolfgang</vt:lpwstr>
  </property>
  <property fmtid="{D5CDD505-2E9C-101B-9397-08002B2CF9AE}" pid="6" name="_PreviousAdHocReviewCycleID">
    <vt:i4>-2125832869</vt:i4>
  </property>
  <property fmtid="{D5CDD505-2E9C-101B-9397-08002B2CF9AE}" pid="7" name="_ReviewingToolsShownOnce">
    <vt:lpwstr/>
  </property>
</Properties>
</file>